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177555035806d746/Dokumenty/jarda/sachy/konference khss 2024/"/>
    </mc:Choice>
  </mc:AlternateContent>
  <xr:revisionPtr revIDLastSave="2" documentId="8_{364A3DE8-BEA7-482C-8F99-7F0182B22977}" xr6:coauthVersionLast="47" xr6:coauthVersionMax="47" xr10:uidLastSave="{EC9F3DD7-F2EC-473C-918A-464A55830D8F}"/>
  <bookViews>
    <workbookView xWindow="-108" yWindow="-108" windowWidth="23256" windowHeight="12456" tabRatio="787" firstSheet="1" activeTab="1" xr2:uid="{00000000-000D-0000-FFFF-FFFF00000000}"/>
  </bookViews>
  <sheets>
    <sheet name="rozpočet 2023_2024" sheetId="4" state="hidden" r:id="rId1"/>
    <sheet name="rozpočty 2024,2025" sheetId="12" r:id="rId2"/>
  </sheets>
  <definedNames>
    <definedName name="_xlnm.Print_Area" localSheetId="0">'rozpočet 2023_2024'!$A$1:$I$105</definedName>
    <definedName name="_xlnm.Print_Area" localSheetId="1">'rozpočty 2024,2025'!$A$1:$J$105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7" i="12" l="1"/>
  <c r="I97" i="12"/>
  <c r="H90" i="12"/>
  <c r="I90" i="12"/>
  <c r="H78" i="12"/>
  <c r="I78" i="12"/>
  <c r="H66" i="12"/>
  <c r="I66" i="12"/>
  <c r="H51" i="12"/>
  <c r="I51" i="12"/>
  <c r="H44" i="12"/>
  <c r="I44" i="12"/>
  <c r="H32" i="12"/>
  <c r="I32" i="12"/>
  <c r="H25" i="12"/>
  <c r="I25" i="12"/>
  <c r="H15" i="12"/>
  <c r="I15" i="12"/>
  <c r="F97" i="12"/>
  <c r="F14" i="12" s="1"/>
  <c r="E97" i="12"/>
  <c r="E14" i="12" s="1"/>
  <c r="F90" i="12"/>
  <c r="E90" i="12"/>
  <c r="F78" i="12"/>
  <c r="E78" i="12"/>
  <c r="F66" i="12"/>
  <c r="F13" i="12" s="1"/>
  <c r="E66" i="12"/>
  <c r="E13" i="12" s="1"/>
  <c r="F51" i="12"/>
  <c r="E51" i="12"/>
  <c r="F44" i="12"/>
  <c r="E44" i="12"/>
  <c r="E12" i="12" s="1"/>
  <c r="F32" i="12"/>
  <c r="F21" i="12" s="1"/>
  <c r="E32" i="12"/>
  <c r="F25" i="12"/>
  <c r="E25" i="12"/>
  <c r="E18" i="12" s="1"/>
  <c r="F15" i="12"/>
  <c r="E15" i="12"/>
  <c r="I36" i="4"/>
  <c r="I37" i="4" s="1"/>
  <c r="G90" i="12"/>
  <c r="G44" i="12"/>
  <c r="G97" i="12"/>
  <c r="G78" i="12"/>
  <c r="G66" i="12"/>
  <c r="G51" i="12"/>
  <c r="G32" i="12"/>
  <c r="G25" i="12"/>
  <c r="G15" i="12"/>
  <c r="F18" i="12" l="1"/>
  <c r="F9" i="12" s="1"/>
  <c r="H14" i="12"/>
  <c r="I14" i="12"/>
  <c r="I13" i="12"/>
  <c r="H13" i="12"/>
  <c r="I12" i="12"/>
  <c r="H12" i="12"/>
  <c r="I18" i="12"/>
  <c r="H18" i="12"/>
  <c r="I11" i="12"/>
  <c r="I21" i="12"/>
  <c r="H21" i="12"/>
  <c r="H11" i="12"/>
  <c r="E21" i="12"/>
  <c r="E9" i="12" s="1"/>
  <c r="F12" i="12"/>
  <c r="E11" i="12"/>
  <c r="F11" i="12"/>
  <c r="G14" i="12"/>
  <c r="G11" i="12"/>
  <c r="G21" i="12"/>
  <c r="G13" i="12"/>
  <c r="G18" i="12"/>
  <c r="G12" i="12"/>
  <c r="H9" i="12" l="1"/>
  <c r="I9" i="12"/>
  <c r="G9" i="12"/>
  <c r="F97" i="4" l="1"/>
  <c r="E97" i="4"/>
  <c r="F90" i="4"/>
  <c r="E90" i="4"/>
  <c r="F78" i="4"/>
  <c r="E78" i="4"/>
  <c r="F66" i="4"/>
  <c r="E66" i="4"/>
  <c r="F51" i="4"/>
  <c r="E51" i="4"/>
  <c r="F44" i="4"/>
  <c r="E44" i="4"/>
  <c r="F32" i="4"/>
  <c r="E32" i="4"/>
  <c r="F25" i="4"/>
  <c r="E25" i="4"/>
  <c r="F15" i="4"/>
  <c r="E15" i="4"/>
  <c r="E21" i="4" l="1"/>
  <c r="E12" i="4"/>
  <c r="F12" i="4"/>
  <c r="E14" i="4"/>
  <c r="E11" i="4"/>
  <c r="F11" i="4"/>
  <c r="F14" i="4"/>
  <c r="E18" i="4"/>
  <c r="E9" i="4" s="1"/>
  <c r="F18" i="4"/>
  <c r="F21" i="4"/>
  <c r="E13" i="4"/>
  <c r="F13" i="4"/>
  <c r="F9" i="4" l="1"/>
</calcChain>
</file>

<file path=xl/sharedStrings.xml><?xml version="1.0" encoding="utf-8"?>
<sst xmlns="http://schemas.openxmlformats.org/spreadsheetml/2006/main" count="262" uniqueCount="109">
  <si>
    <t xml:space="preserve">     Hospodaření KHŠS 2023/2024</t>
  </si>
  <si>
    <t>v tisicích</t>
  </si>
  <si>
    <t>Rozpočet</t>
  </si>
  <si>
    <t>Skutečnost</t>
  </si>
  <si>
    <t>Celkový přehled</t>
  </si>
  <si>
    <t>2023/24</t>
  </si>
  <si>
    <t>Saldo příjmů s výdaji KHŠS</t>
  </si>
  <si>
    <t>Z toho středisko VV</t>
  </si>
  <si>
    <t>Z toho středisko STK</t>
  </si>
  <si>
    <t>Z toho středisko KM</t>
  </si>
  <si>
    <t>Šachové sportovní centrum</t>
  </si>
  <si>
    <t>Rozpočtová rezerva</t>
  </si>
  <si>
    <t>P Ř Í J M Y</t>
  </si>
  <si>
    <t>V Ý D A J E</t>
  </si>
  <si>
    <t>zakázka</t>
  </si>
  <si>
    <t>P</t>
  </si>
  <si>
    <t>Rozpočet VV - příjmy celkem</t>
  </si>
  <si>
    <t>VV - Příjem z krajských příspěvků</t>
  </si>
  <si>
    <t>VV - Úroky</t>
  </si>
  <si>
    <t>VV (KR) - Školení, semináře KR, KM</t>
  </si>
  <si>
    <t>Provoz, reklama, dotace na VV, účet., rozpočet. apod.</t>
  </si>
  <si>
    <t>Různé – prodej materiálu a jiné</t>
  </si>
  <si>
    <t>V</t>
  </si>
  <si>
    <t>Rozpočet VV - výdaje celkem</t>
  </si>
  <si>
    <t>Schůze VV, cest.</t>
  </si>
  <si>
    <t>Webmaster, web články</t>
  </si>
  <si>
    <t>Odměny členů VV vč. daně</t>
  </si>
  <si>
    <t>Propagace šachu, ročenka</t>
  </si>
  <si>
    <t>Školení, semináře KR, KM</t>
  </si>
  <si>
    <t>Administrativní výdaje, poplatky, daně, různé</t>
  </si>
  <si>
    <t>Revizní komise, cest.</t>
  </si>
  <si>
    <r>
      <t xml:space="preserve">Vedení účetnictví, servis, daň. Poradenství, </t>
    </r>
    <r>
      <rPr>
        <i/>
        <sz val="8"/>
        <rFont val="Arial CE"/>
        <charset val="238"/>
      </rPr>
      <t>dotace</t>
    </r>
  </si>
  <si>
    <t>Rozpočet STK - příjmy celkem</t>
  </si>
  <si>
    <t>Rozpočet STK - výdaje celkem</t>
  </si>
  <si>
    <t>KP Jednotlivů + ženy, senioři, Fischer</t>
  </si>
  <si>
    <t>KP rapid ceny</t>
  </si>
  <si>
    <t>KP blesk ceny</t>
  </si>
  <si>
    <t>KP družstev ceny</t>
  </si>
  <si>
    <t>KP blesk družstev ceny</t>
  </si>
  <si>
    <t>Vedení KP  vč. databáze partií 2500</t>
  </si>
  <si>
    <t>Vedení KS á 1800</t>
  </si>
  <si>
    <t>Vedení RP po 1300</t>
  </si>
  <si>
    <t>OPJ, rozhodčí, delegace rozhodčích</t>
  </si>
  <si>
    <t>FIDE ELO, LOK poplatky</t>
  </si>
  <si>
    <t>Rozpočet KM - příjmy celkem</t>
  </si>
  <si>
    <t>KM - Startovné KP+KSŽD 2022/2023, KPDMlŽ</t>
  </si>
  <si>
    <t>KM - Startovné KPJ mládeže a dorostu</t>
  </si>
  <si>
    <t>KM - Startovné VC</t>
  </si>
  <si>
    <t>KM - grant KÚ  KP mládeže</t>
  </si>
  <si>
    <t>KM - grant KÚ  Velká cena KH kraje</t>
  </si>
  <si>
    <t>Různé, šachy do škol</t>
  </si>
  <si>
    <t>Mistrovství Čech a ČR mládeže</t>
  </si>
  <si>
    <t>ODM - olympiáda dětí a mládeže</t>
  </si>
  <si>
    <t>Rozpočet KM - výdaje celkem</t>
  </si>
  <si>
    <t>KPJ mládeže standard., rapid, junioři</t>
  </si>
  <si>
    <t>KP družstev ml. žáků</t>
  </si>
  <si>
    <t>VC KH kraje vč.celk.um., vedení</t>
  </si>
  <si>
    <t>KP+KSŽD - přísp. vč. cen, vedení</t>
  </si>
  <si>
    <t>Příspěvek za účast v krajských soutěží mládeže 2022/2023</t>
  </si>
  <si>
    <t>KP a OP školních družstev</t>
  </si>
  <si>
    <t>Různé výdaje</t>
  </si>
  <si>
    <t>Schůze KM</t>
  </si>
  <si>
    <t>Dotace na repre v M Čech a ČR mládeže</t>
  </si>
  <si>
    <t>Mistrovství Čech mládežea a ČR mládeže</t>
  </si>
  <si>
    <t>70 tis. Šachová škola pat a mat - k vyúčtování dotace</t>
  </si>
  <si>
    <t xml:space="preserve">Sportovní centrum - příjmy celkem </t>
  </si>
  <si>
    <t>Grant KU a příspěvek ŠSČR na KTCM</t>
  </si>
  <si>
    <t>Tábor</t>
  </si>
  <si>
    <t>MŠMT tréninková centra, různé</t>
  </si>
  <si>
    <t>Soustředění KTCM, semináře</t>
  </si>
  <si>
    <t xml:space="preserve">Sportovní centrum - výdaje celkem </t>
  </si>
  <si>
    <t>Různé</t>
  </si>
  <si>
    <t>Krajská soustředění mládeže, webináře, trenéři</t>
  </si>
  <si>
    <t>Tábor ubytování, stravování</t>
  </si>
  <si>
    <t>Tábor vydání</t>
  </si>
  <si>
    <t>Refundace za repre v M Čech a M ČR</t>
  </si>
  <si>
    <t>Rozpočtová rezerva - výdaj</t>
  </si>
  <si>
    <t>Schůze STK, různé</t>
  </si>
  <si>
    <t>Startovné KP, KS, RP 2020/2021 vč. ratingu</t>
  </si>
  <si>
    <t>Startovné dospělí KPJ</t>
  </si>
  <si>
    <t>Cizinci, různé, dary</t>
  </si>
  <si>
    <t>Pokuty, odvolání, námitky</t>
  </si>
  <si>
    <t>Reprezentace kraje dospělí, senioři</t>
  </si>
  <si>
    <t xml:space="preserve">Reprezentace kraje </t>
  </si>
  <si>
    <t>KM – grant KHK reprezentace</t>
  </si>
  <si>
    <t>Přebory škol (OP, KP)</t>
  </si>
  <si>
    <t>schválená dotace 60 tis. Kč</t>
  </si>
  <si>
    <t>schválená dotace 22 tis.</t>
  </si>
  <si>
    <t>schválená dotace 42 tis.</t>
  </si>
  <si>
    <t>schválená dotace 49 tis.</t>
  </si>
  <si>
    <t>schválená dotace 38 tis.</t>
  </si>
  <si>
    <t>ODM - olympiáda dětí a mládeže - příprava</t>
  </si>
  <si>
    <t xml:space="preserve">     Hospodaření KHŠS 2024</t>
  </si>
  <si>
    <t>k 31.8.2024</t>
  </si>
  <si>
    <t>Šmíd</t>
  </si>
  <si>
    <t>Urban</t>
  </si>
  <si>
    <t>Slavík</t>
  </si>
  <si>
    <t>Ptáčková</t>
  </si>
  <si>
    <t>Ruda</t>
  </si>
  <si>
    <t>CELKEM odměny VV</t>
  </si>
  <si>
    <t>KP a KS družstev ml. žáků</t>
  </si>
  <si>
    <t>Konference KHŠS</t>
  </si>
  <si>
    <t>2023/2024</t>
  </si>
  <si>
    <t>od 1.1.2024 - 6.9..2024</t>
  </si>
  <si>
    <t>k 1.1. - 6.9.2024</t>
  </si>
  <si>
    <t>Konference, statutáři na akcích ŠSČR</t>
  </si>
  <si>
    <t>KM - Startovné KP+KSŽD, KPDMlŽ</t>
  </si>
  <si>
    <t>Startovné KP, KS, RP vč. ratingu</t>
  </si>
  <si>
    <t>Mistrovství Čech mládeže a ČR mládeže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</si>
</sst>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8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i/>
      <sz val="8"/>
      <name val="Arial CE"/>
      <charset val="238"/>
    </font>
    <font>
      <b/>
      <sz val="11"/>
      <color rgb="FF000000"/>
      <name val="Calibri"/>
      <family val="2"/>
      <charset val="238"/>
    </font>
    <font>
      <b/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1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1" xfId="1" applyFont="1" applyBorder="1" applyAlignment="1">
      <alignment horizontal="center"/>
    </xf>
    <xf numFmtId="0" fontId="5" fillId="0" borderId="2" xfId="1" applyFont="1" applyBorder="1"/>
    <xf numFmtId="0" fontId="8" fillId="0" borderId="3" xfId="1" applyFont="1" applyBorder="1" applyAlignment="1">
      <alignment horizontal="center"/>
    </xf>
    <xf numFmtId="0" fontId="7" fillId="0" borderId="4" xfId="1" applyFont="1" applyBorder="1"/>
    <xf numFmtId="164" fontId="9" fillId="2" borderId="5" xfId="1" applyNumberFormat="1" applyFont="1" applyFill="1" applyBorder="1" applyAlignment="1">
      <alignment horizontal="left"/>
    </xf>
    <xf numFmtId="0" fontId="10" fillId="0" borderId="6" xfId="1" applyFont="1" applyBorder="1" applyAlignment="1">
      <alignment horizontal="center"/>
    </xf>
    <xf numFmtId="164" fontId="5" fillId="0" borderId="7" xfId="1" applyNumberFormat="1" applyFont="1" applyBorder="1" applyAlignment="1">
      <alignment horizontal="left"/>
    </xf>
    <xf numFmtId="0" fontId="7" fillId="3" borderId="8" xfId="1" applyFont="1" applyFill="1" applyBorder="1"/>
    <xf numFmtId="0" fontId="11" fillId="3" borderId="9" xfId="1" applyFont="1" applyFill="1" applyBorder="1" applyAlignment="1">
      <alignment horizontal="center"/>
    </xf>
    <xf numFmtId="0" fontId="7" fillId="4" borderId="10" xfId="1" applyFont="1" applyFill="1" applyBorder="1"/>
    <xf numFmtId="0" fontId="11" fillId="4" borderId="11" xfId="1" applyFont="1" applyFill="1" applyBorder="1" applyAlignment="1">
      <alignment horizontal="center"/>
    </xf>
    <xf numFmtId="0" fontId="7" fillId="5" borderId="10" xfId="1" applyFont="1" applyFill="1" applyBorder="1"/>
    <xf numFmtId="0" fontId="11" fillId="5" borderId="11" xfId="1" applyFont="1" applyFill="1" applyBorder="1" applyAlignment="1">
      <alignment horizontal="center"/>
    </xf>
    <xf numFmtId="0" fontId="7" fillId="6" borderId="10" xfId="1" applyFont="1" applyFill="1" applyBorder="1"/>
    <xf numFmtId="0" fontId="11" fillId="6" borderId="11" xfId="1" applyFont="1" applyFill="1" applyBorder="1" applyAlignment="1">
      <alignment horizontal="center"/>
    </xf>
    <xf numFmtId="0" fontId="7" fillId="7" borderId="12" xfId="1" applyFont="1" applyFill="1" applyBorder="1"/>
    <xf numFmtId="0" fontId="11" fillId="7" borderId="13" xfId="1" applyFont="1" applyFill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5" fillId="0" borderId="0" xfId="1" applyFont="1"/>
    <xf numFmtId="0" fontId="11" fillId="0" borderId="2" xfId="1" applyFont="1" applyBorder="1" applyAlignment="1">
      <alignment horizontal="center"/>
    </xf>
    <xf numFmtId="0" fontId="5" fillId="3" borderId="2" xfId="1" applyFont="1" applyFill="1" applyBorder="1"/>
    <xf numFmtId="0" fontId="7" fillId="0" borderId="10" xfId="1" applyFont="1" applyBorder="1"/>
    <xf numFmtId="0" fontId="3" fillId="0" borderId="15" xfId="1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7" fillId="0" borderId="12" xfId="1" applyFont="1" applyBorder="1"/>
    <xf numFmtId="0" fontId="3" fillId="0" borderId="17" xfId="1" applyFont="1" applyBorder="1" applyAlignment="1">
      <alignment horizontal="center"/>
    </xf>
    <xf numFmtId="0" fontId="7" fillId="0" borderId="18" xfId="1" applyFont="1" applyBorder="1"/>
    <xf numFmtId="0" fontId="5" fillId="3" borderId="14" xfId="1" applyFont="1" applyFill="1" applyBorder="1"/>
    <xf numFmtId="0" fontId="7" fillId="0" borderId="19" xfId="1" applyFont="1" applyBorder="1"/>
    <xf numFmtId="0" fontId="11" fillId="0" borderId="15" xfId="1" applyFont="1" applyBorder="1" applyAlignment="1">
      <alignment horizontal="center"/>
    </xf>
    <xf numFmtId="0" fontId="11" fillId="0" borderId="17" xfId="1" applyFont="1" applyBorder="1" applyAlignment="1">
      <alignment horizontal="center"/>
    </xf>
    <xf numFmtId="0" fontId="5" fillId="4" borderId="14" xfId="1" applyFont="1" applyFill="1" applyBorder="1"/>
    <xf numFmtId="0" fontId="7" fillId="0" borderId="20" xfId="1" applyFont="1" applyBorder="1"/>
    <xf numFmtId="0" fontId="7" fillId="0" borderId="21" xfId="1" applyFont="1" applyBorder="1"/>
    <xf numFmtId="0" fontId="5" fillId="6" borderId="14" xfId="1" applyFont="1" applyFill="1" applyBorder="1"/>
    <xf numFmtId="0" fontId="7" fillId="0" borderId="13" xfId="1" applyFont="1" applyBorder="1"/>
    <xf numFmtId="0" fontId="7" fillId="7" borderId="22" xfId="1" applyFont="1" applyFill="1" applyBorder="1"/>
    <xf numFmtId="0" fontId="3" fillId="0" borderId="22" xfId="1" applyFont="1" applyBorder="1" applyAlignment="1">
      <alignment horizontal="center"/>
    </xf>
    <xf numFmtId="0" fontId="13" fillId="0" borderId="0" xfId="0" applyFont="1"/>
    <xf numFmtId="0" fontId="3" fillId="0" borderId="0" xfId="1" applyFont="1" applyAlignment="1">
      <alignment horizontal="left"/>
    </xf>
    <xf numFmtId="0" fontId="11" fillId="9" borderId="16" xfId="1" applyFont="1" applyFill="1" applyBorder="1" applyAlignment="1">
      <alignment horizontal="center"/>
    </xf>
    <xf numFmtId="0" fontId="0" fillId="0" borderId="22" xfId="0" applyBorder="1"/>
    <xf numFmtId="3" fontId="0" fillId="0" borderId="22" xfId="0" applyNumberFormat="1" applyBorder="1"/>
    <xf numFmtId="0" fontId="13" fillId="9" borderId="22" xfId="0" applyFont="1" applyFill="1" applyBorder="1"/>
    <xf numFmtId="3" fontId="13" fillId="9" borderId="22" xfId="0" applyNumberFormat="1" applyFont="1" applyFill="1" applyBorder="1"/>
    <xf numFmtId="0" fontId="3" fillId="0" borderId="23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5" fillId="5" borderId="24" xfId="1" applyFont="1" applyFill="1" applyBorder="1"/>
    <xf numFmtId="0" fontId="7" fillId="0" borderId="25" xfId="1" applyFont="1" applyBorder="1"/>
    <xf numFmtId="0" fontId="7" fillId="0" borderId="26" xfId="1" applyFont="1" applyBorder="1"/>
    <xf numFmtId="0" fontId="7" fillId="0" borderId="27" xfId="1" applyFont="1" applyBorder="1"/>
    <xf numFmtId="0" fontId="7" fillId="0" borderId="17" xfId="1" applyFont="1" applyBorder="1"/>
    <xf numFmtId="0" fontId="7" fillId="0" borderId="28" xfId="1" applyFont="1" applyBorder="1"/>
    <xf numFmtId="0" fontId="11" fillId="0" borderId="23" xfId="1" applyFont="1" applyBorder="1" applyAlignment="1">
      <alignment horizontal="center"/>
    </xf>
    <xf numFmtId="0" fontId="5" fillId="5" borderId="29" xfId="1" applyFont="1" applyFill="1" applyBorder="1"/>
    <xf numFmtId="0" fontId="7" fillId="0" borderId="30" xfId="1" applyFont="1" applyBorder="1"/>
    <xf numFmtId="0" fontId="7" fillId="0" borderId="31" xfId="1" applyFont="1" applyBorder="1"/>
    <xf numFmtId="0" fontId="7" fillId="0" borderId="32" xfId="1" applyFont="1" applyBorder="1"/>
    <xf numFmtId="0" fontId="7" fillId="0" borderId="33" xfId="1" applyFont="1" applyBorder="1"/>
    <xf numFmtId="0" fontId="7" fillId="0" borderId="34" xfId="1" applyFont="1" applyBorder="1"/>
    <xf numFmtId="0" fontId="11" fillId="10" borderId="16" xfId="1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0" fontId="5" fillId="2" borderId="14" xfId="1" applyFont="1" applyFill="1" applyBorder="1" applyAlignment="1">
      <alignment horizontal="center" vertical="center"/>
    </xf>
    <xf numFmtId="0" fontId="5" fillId="8" borderId="14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105"/>
  <sheetViews>
    <sheetView zoomScaleNormal="100" workbookViewId="0">
      <selection activeCell="E1" sqref="E1:F1048576"/>
    </sheetView>
  </sheetViews>
  <sheetFormatPr defaultRowHeight="14.4" x14ac:dyDescent="0.3"/>
  <cols>
    <col min="1" max="1" width="2.33203125" bestFit="1" customWidth="1"/>
    <col min="2" max="3" width="3" bestFit="1" customWidth="1"/>
    <col min="4" max="4" width="45.33203125" bestFit="1" customWidth="1"/>
    <col min="5" max="5" width="8.88671875" bestFit="1" customWidth="1"/>
    <col min="6" max="6" width="10.109375" bestFit="1" customWidth="1"/>
    <col min="8" max="8" width="18.44140625" bestFit="1" customWidth="1"/>
    <col min="9" max="9" width="27" customWidth="1"/>
  </cols>
  <sheetData>
    <row r="1" spans="1:7" ht="17.399999999999999" x14ac:dyDescent="0.3">
      <c r="A1" s="1"/>
      <c r="B1" s="1"/>
      <c r="C1" s="1"/>
      <c r="D1" s="2" t="s">
        <v>0</v>
      </c>
      <c r="E1" s="3"/>
      <c r="F1" s="3"/>
    </row>
    <row r="2" spans="1:7" ht="16.8" x14ac:dyDescent="0.3">
      <c r="A2" s="1"/>
      <c r="B2" s="1"/>
      <c r="C2" s="1"/>
      <c r="D2" s="4"/>
      <c r="E2" s="3"/>
      <c r="F2" s="3"/>
    </row>
    <row r="3" spans="1:7" x14ac:dyDescent="0.3">
      <c r="A3" s="1"/>
      <c r="B3" s="1"/>
      <c r="C3" s="1"/>
      <c r="D3" s="5"/>
      <c r="E3" s="3"/>
      <c r="F3" s="3"/>
    </row>
    <row r="4" spans="1:7" x14ac:dyDescent="0.3">
      <c r="A4" s="1"/>
      <c r="B4" s="1"/>
      <c r="C4" s="1"/>
      <c r="D4" s="6"/>
      <c r="E4" s="7" t="s">
        <v>1</v>
      </c>
      <c r="F4" s="7" t="s">
        <v>1</v>
      </c>
    </row>
    <row r="5" spans="1:7" ht="15" thickBot="1" x14ac:dyDescent="0.35">
      <c r="A5" s="1"/>
      <c r="B5" s="1"/>
      <c r="C5" s="1"/>
      <c r="D5" s="6"/>
      <c r="E5" s="3"/>
    </row>
    <row r="6" spans="1:7" ht="15" thickBot="1" x14ac:dyDescent="0.35">
      <c r="A6" s="1"/>
      <c r="B6" s="1"/>
      <c r="C6" s="1"/>
      <c r="D6" s="8"/>
      <c r="E6" s="9" t="s">
        <v>2</v>
      </c>
      <c r="F6" s="9" t="s">
        <v>3</v>
      </c>
      <c r="G6" s="3"/>
    </row>
    <row r="7" spans="1:7" ht="15" thickBot="1" x14ac:dyDescent="0.35">
      <c r="A7" s="1"/>
      <c r="B7" s="1"/>
      <c r="C7" s="1"/>
      <c r="D7" s="10" t="s">
        <v>4</v>
      </c>
      <c r="E7" s="11" t="s">
        <v>5</v>
      </c>
      <c r="F7" s="11" t="s">
        <v>93</v>
      </c>
    </row>
    <row r="8" spans="1:7" ht="15" thickBot="1" x14ac:dyDescent="0.35">
      <c r="A8" s="1"/>
      <c r="B8" s="1"/>
      <c r="C8" s="1"/>
      <c r="D8" s="12"/>
      <c r="E8" s="3"/>
      <c r="F8" s="3"/>
    </row>
    <row r="9" spans="1:7" ht="15" thickBot="1" x14ac:dyDescent="0.35">
      <c r="A9" s="1"/>
      <c r="B9" s="1"/>
      <c r="C9" s="1"/>
      <c r="D9" s="13" t="s">
        <v>6</v>
      </c>
      <c r="E9" s="14">
        <f>E18-E21</f>
        <v>0</v>
      </c>
      <c r="F9" s="14">
        <f>F18-F21</f>
        <v>268.10000000000002</v>
      </c>
    </row>
    <row r="10" spans="1:7" ht="15" thickBot="1" x14ac:dyDescent="0.35">
      <c r="A10" s="1"/>
      <c r="B10" s="1"/>
      <c r="C10" s="1"/>
      <c r="D10" s="15"/>
      <c r="E10" s="3"/>
      <c r="F10" s="3"/>
    </row>
    <row r="11" spans="1:7" x14ac:dyDescent="0.3">
      <c r="A11" s="1"/>
      <c r="B11" s="1"/>
      <c r="C11" s="1"/>
      <c r="D11" s="16" t="s">
        <v>7</v>
      </c>
      <c r="E11" s="17">
        <f>E25-E32</f>
        <v>-36</v>
      </c>
      <c r="F11" s="17">
        <f>F25-F32</f>
        <v>51.199999999999974</v>
      </c>
    </row>
    <row r="12" spans="1:7" x14ac:dyDescent="0.3">
      <c r="A12" s="1"/>
      <c r="B12" s="1"/>
      <c r="C12" s="1"/>
      <c r="D12" s="18" t="s">
        <v>8</v>
      </c>
      <c r="E12" s="19">
        <f>E44-E51</f>
        <v>7</v>
      </c>
      <c r="F12" s="19">
        <f>F44-F51</f>
        <v>50.599999999999994</v>
      </c>
    </row>
    <row r="13" spans="1:7" x14ac:dyDescent="0.3">
      <c r="A13" s="1"/>
      <c r="B13" s="1"/>
      <c r="C13" s="1"/>
      <c r="D13" s="20" t="s">
        <v>9</v>
      </c>
      <c r="E13" s="21">
        <f>E66-E78</f>
        <v>24</v>
      </c>
      <c r="F13" s="21">
        <f>F66-F78</f>
        <v>31.500000000000057</v>
      </c>
    </row>
    <row r="14" spans="1:7" x14ac:dyDescent="0.3">
      <c r="A14" s="1"/>
      <c r="B14" s="1"/>
      <c r="C14" s="1"/>
      <c r="D14" s="22" t="s">
        <v>10</v>
      </c>
      <c r="E14" s="23">
        <f>E90-E97</f>
        <v>25</v>
      </c>
      <c r="F14" s="23">
        <f>F90-F97</f>
        <v>134.79999999999998</v>
      </c>
    </row>
    <row r="15" spans="1:7" ht="15" thickBot="1" x14ac:dyDescent="0.35">
      <c r="A15" s="1"/>
      <c r="B15" s="1"/>
      <c r="C15" s="1"/>
      <c r="D15" s="24" t="s">
        <v>11</v>
      </c>
      <c r="E15" s="25">
        <f>0-E105</f>
        <v>-20</v>
      </c>
      <c r="F15" s="25">
        <f>0-F105</f>
        <v>0</v>
      </c>
    </row>
    <row r="16" spans="1:7" ht="15" thickBot="1" x14ac:dyDescent="0.35">
      <c r="A16" s="1"/>
      <c r="B16" s="1"/>
      <c r="C16" s="1"/>
      <c r="D16" s="8"/>
      <c r="E16" s="3"/>
      <c r="F16" s="3"/>
    </row>
    <row r="17" spans="1:9" ht="15" thickBot="1" x14ac:dyDescent="0.35">
      <c r="A17" s="1"/>
      <c r="B17" s="1"/>
      <c r="C17" s="1"/>
      <c r="D17" s="72" t="s">
        <v>12</v>
      </c>
      <c r="E17" s="3"/>
      <c r="F17" s="3"/>
    </row>
    <row r="18" spans="1:9" ht="15" thickBot="1" x14ac:dyDescent="0.35">
      <c r="A18" s="1"/>
      <c r="B18" s="1"/>
      <c r="C18" s="1"/>
      <c r="D18" s="72"/>
      <c r="E18" s="26">
        <f>SUM(E25,E44,E66,E90)</f>
        <v>790</v>
      </c>
      <c r="F18" s="26">
        <f>SUM(F25,F44,F66,F90)</f>
        <v>1087.5</v>
      </c>
    </row>
    <row r="19" spans="1:9" ht="15" thickBot="1" x14ac:dyDescent="0.35">
      <c r="A19" s="1"/>
      <c r="B19" s="1"/>
      <c r="C19" s="1"/>
      <c r="D19" s="27"/>
      <c r="E19" s="3"/>
      <c r="F19" s="3"/>
    </row>
    <row r="20" spans="1:9" ht="15" thickBot="1" x14ac:dyDescent="0.35">
      <c r="A20" s="1"/>
      <c r="B20" s="1"/>
      <c r="C20" s="1"/>
      <c r="D20" s="73" t="s">
        <v>13</v>
      </c>
      <c r="E20" s="3"/>
      <c r="F20" s="3"/>
    </row>
    <row r="21" spans="1:9" ht="15" thickBot="1" x14ac:dyDescent="0.35">
      <c r="A21" s="1"/>
      <c r="B21" s="1"/>
      <c r="C21" s="1"/>
      <c r="D21" s="73"/>
      <c r="E21" s="28">
        <f>SUM(E32,E51,E78,E97,E105)</f>
        <v>790</v>
      </c>
      <c r="F21" s="28">
        <f>SUM(F32,F51,F78,F97,F105)</f>
        <v>819.4</v>
      </c>
    </row>
    <row r="22" spans="1:9" x14ac:dyDescent="0.3">
      <c r="A22" s="1"/>
      <c r="B22" s="1"/>
      <c r="C22" s="1"/>
      <c r="D22" s="8"/>
      <c r="E22" s="3"/>
      <c r="F22" s="3"/>
    </row>
    <row r="23" spans="1:9" x14ac:dyDescent="0.3">
      <c r="A23" s="1"/>
      <c r="B23" s="1"/>
      <c r="C23" s="1"/>
      <c r="D23" s="8"/>
      <c r="E23" s="3"/>
      <c r="F23" s="3"/>
    </row>
    <row r="24" spans="1:9" ht="15" thickBot="1" x14ac:dyDescent="0.35">
      <c r="A24" s="74" t="s">
        <v>14</v>
      </c>
      <c r="B24" s="74"/>
      <c r="C24" s="74"/>
      <c r="D24" s="8"/>
      <c r="E24" s="3"/>
      <c r="F24" s="3"/>
    </row>
    <row r="25" spans="1:9" ht="15" thickBot="1" x14ac:dyDescent="0.35">
      <c r="A25" s="1" t="s">
        <v>15</v>
      </c>
      <c r="B25" s="1">
        <v>1</v>
      </c>
      <c r="C25" s="1"/>
      <c r="D25" s="29" t="s">
        <v>16</v>
      </c>
      <c r="E25" s="28">
        <f>SUM(E26:E30)</f>
        <v>157</v>
      </c>
      <c r="F25" s="28">
        <f>SUM(F26:F30)</f>
        <v>174.7</v>
      </c>
    </row>
    <row r="26" spans="1:9" x14ac:dyDescent="0.3">
      <c r="A26" s="1" t="s">
        <v>15</v>
      </c>
      <c r="B26" s="1">
        <v>1</v>
      </c>
      <c r="C26" s="1">
        <v>1</v>
      </c>
      <c r="D26" s="30" t="s">
        <v>17</v>
      </c>
      <c r="E26" s="31">
        <v>90</v>
      </c>
      <c r="F26" s="31">
        <v>90</v>
      </c>
    </row>
    <row r="27" spans="1:9" x14ac:dyDescent="0.3">
      <c r="A27" s="1" t="s">
        <v>15</v>
      </c>
      <c r="B27" s="1">
        <v>1</v>
      </c>
      <c r="C27" s="1">
        <v>2</v>
      </c>
      <c r="D27" s="30" t="s">
        <v>18</v>
      </c>
      <c r="E27" s="32">
        <v>5</v>
      </c>
      <c r="F27" s="32">
        <v>14.1</v>
      </c>
    </row>
    <row r="28" spans="1:9" x14ac:dyDescent="0.3">
      <c r="A28" s="1" t="s">
        <v>15</v>
      </c>
      <c r="B28" s="1">
        <v>1</v>
      </c>
      <c r="C28" s="1">
        <v>3</v>
      </c>
      <c r="D28" s="30" t="s">
        <v>19</v>
      </c>
      <c r="E28" s="32">
        <v>2</v>
      </c>
      <c r="F28" s="32">
        <v>3.5</v>
      </c>
    </row>
    <row r="29" spans="1:9" x14ac:dyDescent="0.3">
      <c r="A29" s="1" t="s">
        <v>15</v>
      </c>
      <c r="B29" s="1">
        <v>1</v>
      </c>
      <c r="C29" s="1">
        <v>4</v>
      </c>
      <c r="D29" s="30" t="s">
        <v>20</v>
      </c>
      <c r="E29" s="33">
        <v>60</v>
      </c>
      <c r="F29" s="33">
        <v>67.099999999999994</v>
      </c>
    </row>
    <row r="30" spans="1:9" ht="15" thickBot="1" x14ac:dyDescent="0.35">
      <c r="A30" s="1" t="s">
        <v>15</v>
      </c>
      <c r="B30" s="1">
        <v>1</v>
      </c>
      <c r="C30" s="1">
        <v>5</v>
      </c>
      <c r="D30" s="34" t="s">
        <v>21</v>
      </c>
      <c r="E30" s="35">
        <v>0</v>
      </c>
      <c r="F30" s="35">
        <v>0</v>
      </c>
    </row>
    <row r="31" spans="1:9" ht="15" thickBot="1" x14ac:dyDescent="0.35">
      <c r="A31" s="1"/>
      <c r="B31" s="1"/>
      <c r="C31" s="1"/>
      <c r="D31" s="36"/>
      <c r="E31" s="3"/>
      <c r="F31" s="3"/>
    </row>
    <row r="32" spans="1:9" ht="15" thickBot="1" x14ac:dyDescent="0.35">
      <c r="A32" s="1" t="s">
        <v>22</v>
      </c>
      <c r="B32" s="1">
        <v>1</v>
      </c>
      <c r="C32" s="1"/>
      <c r="D32" s="37" t="s">
        <v>23</v>
      </c>
      <c r="E32" s="28">
        <f>SUM(E33:E41)</f>
        <v>193</v>
      </c>
      <c r="F32" s="28">
        <f>SUM(F33:F41)</f>
        <v>123.50000000000001</v>
      </c>
      <c r="H32" s="51" t="s">
        <v>94</v>
      </c>
      <c r="I32" s="52">
        <v>20000</v>
      </c>
    </row>
    <row r="33" spans="1:9" x14ac:dyDescent="0.3">
      <c r="A33" s="1" t="s">
        <v>22</v>
      </c>
      <c r="B33" s="1">
        <v>1</v>
      </c>
      <c r="C33" s="1">
        <v>1</v>
      </c>
      <c r="D33" s="38" t="s">
        <v>101</v>
      </c>
      <c r="E33" s="39">
        <v>10</v>
      </c>
      <c r="F33" s="39">
        <v>0</v>
      </c>
      <c r="H33" s="51" t="s">
        <v>95</v>
      </c>
      <c r="I33" s="52">
        <v>20000</v>
      </c>
    </row>
    <row r="34" spans="1:9" x14ac:dyDescent="0.3">
      <c r="A34" s="1" t="s">
        <v>22</v>
      </c>
      <c r="B34" s="1">
        <v>1</v>
      </c>
      <c r="C34" s="1">
        <v>2</v>
      </c>
      <c r="D34" s="30" t="s">
        <v>24</v>
      </c>
      <c r="E34" s="32">
        <v>10</v>
      </c>
      <c r="F34" s="32">
        <v>5.4</v>
      </c>
      <c r="H34" s="51" t="s">
        <v>96</v>
      </c>
      <c r="I34" s="52">
        <v>5000</v>
      </c>
    </row>
    <row r="35" spans="1:9" x14ac:dyDescent="0.3">
      <c r="A35" s="1" t="s">
        <v>22</v>
      </c>
      <c r="B35" s="1">
        <v>1</v>
      </c>
      <c r="C35" s="1">
        <v>3</v>
      </c>
      <c r="D35" s="30" t="s">
        <v>25</v>
      </c>
      <c r="E35" s="33">
        <v>10</v>
      </c>
      <c r="F35" s="33">
        <v>0</v>
      </c>
      <c r="H35" s="51" t="s">
        <v>97</v>
      </c>
      <c r="I35" s="52">
        <v>5000</v>
      </c>
    </row>
    <row r="36" spans="1:9" x14ac:dyDescent="0.3">
      <c r="A36" s="1" t="s">
        <v>22</v>
      </c>
      <c r="B36" s="1">
        <v>1</v>
      </c>
      <c r="C36" s="1">
        <v>4</v>
      </c>
      <c r="D36" s="30" t="s">
        <v>26</v>
      </c>
      <c r="E36" s="32">
        <v>130</v>
      </c>
      <c r="F36" s="50">
        <v>90</v>
      </c>
      <c r="H36" s="51" t="s">
        <v>98</v>
      </c>
      <c r="I36" s="52">
        <f>10*4000</f>
        <v>40000</v>
      </c>
    </row>
    <row r="37" spans="1:9" x14ac:dyDescent="0.3">
      <c r="A37" s="1" t="s">
        <v>22</v>
      </c>
      <c r="B37" s="1">
        <v>1</v>
      </c>
      <c r="C37" s="1">
        <v>5</v>
      </c>
      <c r="D37" s="30" t="s">
        <v>27</v>
      </c>
      <c r="E37" s="32">
        <v>8</v>
      </c>
      <c r="F37" s="32">
        <v>6.7</v>
      </c>
      <c r="H37" s="53" t="s">
        <v>99</v>
      </c>
      <c r="I37" s="54">
        <f>SUM(I32:I36)</f>
        <v>90000</v>
      </c>
    </row>
    <row r="38" spans="1:9" x14ac:dyDescent="0.3">
      <c r="A38" s="1" t="s">
        <v>22</v>
      </c>
      <c r="B38" s="1">
        <v>1</v>
      </c>
      <c r="C38" s="1">
        <v>6</v>
      </c>
      <c r="D38" s="30" t="s">
        <v>28</v>
      </c>
      <c r="E38" s="33">
        <v>4</v>
      </c>
      <c r="F38" s="33">
        <v>4.2</v>
      </c>
    </row>
    <row r="39" spans="1:9" x14ac:dyDescent="0.3">
      <c r="A39" s="1" t="s">
        <v>22</v>
      </c>
      <c r="B39" s="1">
        <v>1</v>
      </c>
      <c r="C39" s="1">
        <v>7</v>
      </c>
      <c r="D39" s="30" t="s">
        <v>29</v>
      </c>
      <c r="E39" s="32">
        <v>1</v>
      </c>
      <c r="F39" s="32">
        <v>2.2000000000000002</v>
      </c>
    </row>
    <row r="40" spans="1:9" x14ac:dyDescent="0.3">
      <c r="A40" s="1" t="s">
        <v>22</v>
      </c>
      <c r="B40" s="1">
        <v>1</v>
      </c>
      <c r="C40" s="1">
        <v>8</v>
      </c>
      <c r="D40" s="30" t="s">
        <v>30</v>
      </c>
      <c r="E40" s="33">
        <v>2</v>
      </c>
      <c r="F40" s="33">
        <v>0</v>
      </c>
    </row>
    <row r="41" spans="1:9" ht="15" thickBot="1" x14ac:dyDescent="0.35">
      <c r="A41" s="1" t="s">
        <v>22</v>
      </c>
      <c r="B41" s="1">
        <v>1</v>
      </c>
      <c r="C41" s="1">
        <v>9</v>
      </c>
      <c r="D41" s="34" t="s">
        <v>31</v>
      </c>
      <c r="E41" s="40">
        <v>18</v>
      </c>
      <c r="F41" s="40">
        <v>15</v>
      </c>
    </row>
    <row r="42" spans="1:9" x14ac:dyDescent="0.3">
      <c r="A42" s="1"/>
      <c r="B42" s="1"/>
      <c r="C42" s="1"/>
      <c r="D42" s="8"/>
      <c r="E42" s="3"/>
      <c r="F42" s="3"/>
    </row>
    <row r="43" spans="1:9" ht="15" thickBot="1" x14ac:dyDescent="0.35">
      <c r="A43" s="1"/>
      <c r="B43" s="1"/>
      <c r="C43" s="1"/>
      <c r="D43" s="8"/>
      <c r="E43" s="3"/>
      <c r="F43" s="3"/>
    </row>
    <row r="44" spans="1:9" ht="15" thickBot="1" x14ac:dyDescent="0.35">
      <c r="A44" s="1" t="s">
        <v>15</v>
      </c>
      <c r="B44" s="1">
        <v>2</v>
      </c>
      <c r="C44" s="1"/>
      <c r="D44" s="41" t="s">
        <v>32</v>
      </c>
      <c r="E44" s="28">
        <f>SUM(E45:E49)</f>
        <v>76</v>
      </c>
      <c r="F44" s="28">
        <f>SUM(F45:F49)</f>
        <v>177</v>
      </c>
    </row>
    <row r="45" spans="1:9" x14ac:dyDescent="0.3">
      <c r="A45" s="1" t="s">
        <v>15</v>
      </c>
      <c r="B45" s="1">
        <v>2</v>
      </c>
      <c r="C45" s="1">
        <v>1</v>
      </c>
      <c r="D45" s="38" t="s">
        <v>78</v>
      </c>
      <c r="E45" s="31">
        <v>62</v>
      </c>
      <c r="F45" s="31">
        <v>74.2</v>
      </c>
    </row>
    <row r="46" spans="1:9" x14ac:dyDescent="0.3">
      <c r="A46" s="1" t="s">
        <v>15</v>
      </c>
      <c r="B46" s="1">
        <v>2</v>
      </c>
      <c r="C46" s="1">
        <v>2</v>
      </c>
      <c r="D46" s="30" t="s">
        <v>79</v>
      </c>
      <c r="E46" s="33">
        <v>0</v>
      </c>
      <c r="F46" s="33">
        <v>0</v>
      </c>
    </row>
    <row r="47" spans="1:9" x14ac:dyDescent="0.3">
      <c r="A47" s="1" t="s">
        <v>15</v>
      </c>
      <c r="B47" s="1">
        <v>2</v>
      </c>
      <c r="C47" s="1">
        <v>3</v>
      </c>
      <c r="D47" s="30" t="s">
        <v>80</v>
      </c>
      <c r="E47" s="33">
        <v>10</v>
      </c>
      <c r="F47" s="33">
        <v>1</v>
      </c>
    </row>
    <row r="48" spans="1:9" x14ac:dyDescent="0.3">
      <c r="A48" s="1" t="s">
        <v>15</v>
      </c>
      <c r="B48" s="1">
        <v>2</v>
      </c>
      <c r="C48" s="1">
        <v>4</v>
      </c>
      <c r="D48" s="30" t="s">
        <v>81</v>
      </c>
      <c r="E48" s="32">
        <v>4</v>
      </c>
      <c r="F48" s="32">
        <v>8.9</v>
      </c>
    </row>
    <row r="49" spans="1:6" ht="15" thickBot="1" x14ac:dyDescent="0.35">
      <c r="A49" s="1" t="s">
        <v>15</v>
      </c>
      <c r="B49" s="1">
        <v>2</v>
      </c>
      <c r="C49" s="1">
        <v>5</v>
      </c>
      <c r="D49" s="34" t="s">
        <v>82</v>
      </c>
      <c r="E49" s="35"/>
      <c r="F49" s="35">
        <v>92.9</v>
      </c>
    </row>
    <row r="50" spans="1:6" ht="15" thickBot="1" x14ac:dyDescent="0.35">
      <c r="A50" s="1"/>
      <c r="B50" s="1"/>
      <c r="C50" s="1"/>
      <c r="D50" s="8"/>
      <c r="E50" s="3"/>
      <c r="F50" s="3"/>
    </row>
    <row r="51" spans="1:6" ht="15" thickBot="1" x14ac:dyDescent="0.35">
      <c r="A51" s="1" t="s">
        <v>22</v>
      </c>
      <c r="B51" s="1">
        <v>2</v>
      </c>
      <c r="C51" s="1"/>
      <c r="D51" s="41" t="s">
        <v>33</v>
      </c>
      <c r="E51" s="28">
        <f>SUM(E52:E63)</f>
        <v>69</v>
      </c>
      <c r="F51" s="28">
        <f>SUM(F52:F63)</f>
        <v>126.4</v>
      </c>
    </row>
    <row r="52" spans="1:6" x14ac:dyDescent="0.3">
      <c r="A52" s="1" t="s">
        <v>22</v>
      </c>
      <c r="B52" s="1">
        <v>2</v>
      </c>
      <c r="C52" s="1">
        <v>1</v>
      </c>
      <c r="D52" s="38" t="s">
        <v>34</v>
      </c>
      <c r="E52" s="31">
        <v>14</v>
      </c>
      <c r="F52" s="31">
        <v>6.5</v>
      </c>
    </row>
    <row r="53" spans="1:6" x14ac:dyDescent="0.3">
      <c r="A53" s="1" t="s">
        <v>22</v>
      </c>
      <c r="B53" s="1">
        <v>2</v>
      </c>
      <c r="C53" s="1">
        <v>2</v>
      </c>
      <c r="D53" s="30" t="s">
        <v>35</v>
      </c>
      <c r="E53" s="33">
        <v>3</v>
      </c>
      <c r="F53" s="33">
        <v>1.5</v>
      </c>
    </row>
    <row r="54" spans="1:6" x14ac:dyDescent="0.3">
      <c r="A54" s="1" t="s">
        <v>22</v>
      </c>
      <c r="B54" s="1">
        <v>2</v>
      </c>
      <c r="C54" s="1">
        <v>3</v>
      </c>
      <c r="D54" s="30" t="s">
        <v>36</v>
      </c>
      <c r="E54" s="32">
        <v>3</v>
      </c>
      <c r="F54" s="32">
        <v>2.2999999999999998</v>
      </c>
    </row>
    <row r="55" spans="1:6" x14ac:dyDescent="0.3">
      <c r="A55" s="1" t="s">
        <v>22</v>
      </c>
      <c r="B55" s="1">
        <v>2</v>
      </c>
      <c r="C55" s="1">
        <v>4</v>
      </c>
      <c r="D55" s="30" t="s">
        <v>37</v>
      </c>
      <c r="E55" s="33">
        <v>5</v>
      </c>
      <c r="F55" s="33">
        <v>0</v>
      </c>
    </row>
    <row r="56" spans="1:6" x14ac:dyDescent="0.3">
      <c r="A56" s="1" t="s">
        <v>22</v>
      </c>
      <c r="B56" s="1">
        <v>2</v>
      </c>
      <c r="C56" s="1">
        <v>5</v>
      </c>
      <c r="D56" s="30" t="s">
        <v>38</v>
      </c>
      <c r="E56" s="33">
        <v>3</v>
      </c>
      <c r="F56" s="33">
        <v>0</v>
      </c>
    </row>
    <row r="57" spans="1:6" x14ac:dyDescent="0.3">
      <c r="A57" s="1" t="s">
        <v>22</v>
      </c>
      <c r="B57" s="1">
        <v>2</v>
      </c>
      <c r="C57" s="1">
        <v>6</v>
      </c>
      <c r="D57" s="30" t="s">
        <v>39</v>
      </c>
      <c r="E57" s="33">
        <v>2.5</v>
      </c>
      <c r="F57" s="33">
        <v>0</v>
      </c>
    </row>
    <row r="58" spans="1:6" x14ac:dyDescent="0.3">
      <c r="A58" s="1" t="s">
        <v>22</v>
      </c>
      <c r="B58" s="1">
        <v>2</v>
      </c>
      <c r="C58" s="1">
        <v>7</v>
      </c>
      <c r="D58" s="30" t="s">
        <v>40</v>
      </c>
      <c r="E58" s="33">
        <v>3.6</v>
      </c>
      <c r="F58" s="33">
        <v>0</v>
      </c>
    </row>
    <row r="59" spans="1:6" x14ac:dyDescent="0.3">
      <c r="A59" s="1" t="s">
        <v>22</v>
      </c>
      <c r="B59" s="1">
        <v>2</v>
      </c>
      <c r="C59" s="1">
        <v>8</v>
      </c>
      <c r="D59" s="30" t="s">
        <v>41</v>
      </c>
      <c r="E59" s="33">
        <v>3.9</v>
      </c>
      <c r="F59" s="33">
        <v>0</v>
      </c>
    </row>
    <row r="60" spans="1:6" x14ac:dyDescent="0.3">
      <c r="A60" s="1" t="s">
        <v>22</v>
      </c>
      <c r="B60" s="1">
        <v>2</v>
      </c>
      <c r="C60" s="1">
        <v>9</v>
      </c>
      <c r="D60" s="30" t="s">
        <v>42</v>
      </c>
      <c r="E60" s="33">
        <v>1</v>
      </c>
      <c r="F60" s="33">
        <v>0</v>
      </c>
    </row>
    <row r="61" spans="1:6" x14ac:dyDescent="0.3">
      <c r="A61" s="1" t="s">
        <v>22</v>
      </c>
      <c r="B61" s="1">
        <v>2</v>
      </c>
      <c r="C61" s="1">
        <v>10</v>
      </c>
      <c r="D61" s="30" t="s">
        <v>77</v>
      </c>
      <c r="E61" s="33">
        <v>2</v>
      </c>
      <c r="F61" s="33">
        <v>0</v>
      </c>
    </row>
    <row r="62" spans="1:6" x14ac:dyDescent="0.3">
      <c r="A62" s="1" t="s">
        <v>22</v>
      </c>
      <c r="B62" s="1">
        <v>2</v>
      </c>
      <c r="C62" s="1">
        <v>11</v>
      </c>
      <c r="D62" s="30" t="s">
        <v>43</v>
      </c>
      <c r="E62" s="33">
        <v>25</v>
      </c>
      <c r="F62" s="33">
        <v>23.6</v>
      </c>
    </row>
    <row r="63" spans="1:6" ht="15" thickBot="1" x14ac:dyDescent="0.35">
      <c r="A63" s="1" t="s">
        <v>22</v>
      </c>
      <c r="B63" s="1">
        <v>2</v>
      </c>
      <c r="C63" s="1">
        <v>12</v>
      </c>
      <c r="D63" s="42" t="s">
        <v>83</v>
      </c>
      <c r="E63" s="35">
        <v>3</v>
      </c>
      <c r="F63" s="35">
        <v>92.5</v>
      </c>
    </row>
    <row r="64" spans="1:6" x14ac:dyDescent="0.3">
      <c r="A64" s="1"/>
      <c r="B64" s="1"/>
      <c r="C64" s="1"/>
      <c r="D64" s="8"/>
      <c r="E64" s="3"/>
      <c r="F64" s="3"/>
    </row>
    <row r="65" spans="1:7" ht="15" thickBot="1" x14ac:dyDescent="0.35">
      <c r="A65" s="1"/>
      <c r="B65" s="1"/>
      <c r="C65" s="1"/>
      <c r="D65" s="8"/>
      <c r="E65" s="3"/>
      <c r="F65" s="3"/>
    </row>
    <row r="66" spans="1:7" ht="15" thickBot="1" x14ac:dyDescent="0.35">
      <c r="A66" s="1" t="s">
        <v>15</v>
      </c>
      <c r="B66" s="1">
        <v>3</v>
      </c>
      <c r="C66" s="1"/>
      <c r="D66" s="57" t="s">
        <v>44</v>
      </c>
      <c r="E66" s="56">
        <f>SUM(E67:E76)</f>
        <v>161</v>
      </c>
      <c r="F66" s="56">
        <f>SUM(F67:F76)</f>
        <v>387.40000000000003</v>
      </c>
    </row>
    <row r="67" spans="1:7" x14ac:dyDescent="0.3">
      <c r="A67" s="1" t="s">
        <v>15</v>
      </c>
      <c r="B67" s="1">
        <v>3</v>
      </c>
      <c r="C67" s="1">
        <v>1</v>
      </c>
      <c r="D67" s="58" t="s">
        <v>45</v>
      </c>
      <c r="E67" s="39">
        <v>8</v>
      </c>
      <c r="F67" s="39">
        <v>6.2</v>
      </c>
    </row>
    <row r="68" spans="1:7" x14ac:dyDescent="0.3">
      <c r="A68" s="1" t="s">
        <v>15</v>
      </c>
      <c r="B68" s="1">
        <v>3</v>
      </c>
      <c r="C68" s="1">
        <v>2</v>
      </c>
      <c r="D68" s="59" t="s">
        <v>46</v>
      </c>
      <c r="E68" s="32">
        <v>10</v>
      </c>
      <c r="F68" s="32">
        <v>15.4</v>
      </c>
    </row>
    <row r="69" spans="1:7" x14ac:dyDescent="0.3">
      <c r="A69" s="1" t="s">
        <v>15</v>
      </c>
      <c r="B69" s="1">
        <v>3</v>
      </c>
      <c r="C69" s="1">
        <v>3</v>
      </c>
      <c r="D69" s="59" t="s">
        <v>47</v>
      </c>
      <c r="E69" s="32">
        <v>18</v>
      </c>
      <c r="F69" s="32">
        <v>22.2</v>
      </c>
    </row>
    <row r="70" spans="1:7" x14ac:dyDescent="0.3">
      <c r="A70" s="1" t="s">
        <v>15</v>
      </c>
      <c r="B70" s="1">
        <v>3</v>
      </c>
      <c r="C70" s="1">
        <v>4</v>
      </c>
      <c r="D70" s="59" t="s">
        <v>48</v>
      </c>
      <c r="E70" s="32">
        <v>25</v>
      </c>
      <c r="F70" s="32">
        <v>22</v>
      </c>
      <c r="G70" t="s">
        <v>87</v>
      </c>
    </row>
    <row r="71" spans="1:7" x14ac:dyDescent="0.3">
      <c r="A71" s="1" t="s">
        <v>15</v>
      </c>
      <c r="B71" s="1">
        <v>3</v>
      </c>
      <c r="C71" s="1">
        <v>5</v>
      </c>
      <c r="D71" s="59" t="s">
        <v>49</v>
      </c>
      <c r="E71" s="33">
        <v>20</v>
      </c>
      <c r="F71" s="33">
        <v>37.6</v>
      </c>
    </row>
    <row r="72" spans="1:7" x14ac:dyDescent="0.3">
      <c r="A72" s="1" t="s">
        <v>15</v>
      </c>
      <c r="B72" s="1">
        <v>3</v>
      </c>
      <c r="C72" s="1">
        <v>6</v>
      </c>
      <c r="D72" s="59" t="s">
        <v>50</v>
      </c>
      <c r="E72" s="33">
        <v>5</v>
      </c>
      <c r="F72" s="33">
        <v>0</v>
      </c>
    </row>
    <row r="73" spans="1:7" x14ac:dyDescent="0.3">
      <c r="A73" s="1" t="s">
        <v>15</v>
      </c>
      <c r="B73" s="1">
        <v>3</v>
      </c>
      <c r="C73" s="1">
        <v>7</v>
      </c>
      <c r="D73" s="59" t="s">
        <v>85</v>
      </c>
      <c r="E73" s="32">
        <v>15</v>
      </c>
      <c r="F73" s="32">
        <v>60.5</v>
      </c>
      <c r="G73" t="s">
        <v>88</v>
      </c>
    </row>
    <row r="74" spans="1:7" x14ac:dyDescent="0.3">
      <c r="A74" s="1" t="s">
        <v>15</v>
      </c>
      <c r="B74" s="1">
        <v>3</v>
      </c>
      <c r="C74" s="1">
        <v>8</v>
      </c>
      <c r="D74" s="59" t="s">
        <v>84</v>
      </c>
      <c r="E74" s="32">
        <v>40</v>
      </c>
      <c r="F74" s="32">
        <v>49</v>
      </c>
      <c r="G74" t="s">
        <v>89</v>
      </c>
    </row>
    <row r="75" spans="1:7" x14ac:dyDescent="0.3">
      <c r="A75" s="1" t="s">
        <v>15</v>
      </c>
      <c r="B75" s="1">
        <v>3</v>
      </c>
      <c r="C75" s="1">
        <v>9</v>
      </c>
      <c r="D75" s="60" t="s">
        <v>51</v>
      </c>
      <c r="E75" s="55">
        <v>20</v>
      </c>
      <c r="F75" s="55">
        <v>98.7</v>
      </c>
    </row>
    <row r="76" spans="1:7" ht="15" thickBot="1" x14ac:dyDescent="0.35">
      <c r="A76" s="1" t="s">
        <v>15</v>
      </c>
      <c r="B76" s="1">
        <v>3</v>
      </c>
      <c r="C76" s="1">
        <v>10</v>
      </c>
      <c r="D76" s="61" t="s">
        <v>91</v>
      </c>
      <c r="E76" s="35"/>
      <c r="F76" s="35">
        <v>75.8</v>
      </c>
      <c r="G76" t="s">
        <v>90</v>
      </c>
    </row>
    <row r="77" spans="1:7" ht="15" thickBot="1" x14ac:dyDescent="0.35">
      <c r="A77" s="1"/>
      <c r="B77" s="1"/>
      <c r="C77" s="1"/>
      <c r="D77" s="8"/>
      <c r="E77" s="3"/>
      <c r="F77" s="3"/>
    </row>
    <row r="78" spans="1:7" ht="15" thickBot="1" x14ac:dyDescent="0.35">
      <c r="A78" s="1" t="s">
        <v>22</v>
      </c>
      <c r="B78" s="1">
        <v>3</v>
      </c>
      <c r="C78" s="1"/>
      <c r="D78" s="57" t="s">
        <v>53</v>
      </c>
      <c r="E78" s="56">
        <f>SUM(E79:E88)</f>
        <v>137</v>
      </c>
      <c r="F78" s="56">
        <f>SUM(F79:F88)</f>
        <v>355.9</v>
      </c>
    </row>
    <row r="79" spans="1:7" x14ac:dyDescent="0.3">
      <c r="A79" s="1" t="s">
        <v>22</v>
      </c>
      <c r="B79" s="1">
        <v>3</v>
      </c>
      <c r="C79" s="1">
        <v>1</v>
      </c>
      <c r="D79" s="62" t="s">
        <v>54</v>
      </c>
      <c r="E79" s="31">
        <v>25</v>
      </c>
      <c r="F79" s="31">
        <v>21</v>
      </c>
    </row>
    <row r="80" spans="1:7" x14ac:dyDescent="0.3">
      <c r="A80" s="1" t="s">
        <v>22</v>
      </c>
      <c r="B80" s="1">
        <v>3</v>
      </c>
      <c r="C80" s="1">
        <v>2</v>
      </c>
      <c r="D80" s="59" t="s">
        <v>100</v>
      </c>
      <c r="E80" s="33">
        <v>7</v>
      </c>
      <c r="F80" s="33">
        <v>12.7</v>
      </c>
    </row>
    <row r="81" spans="1:7" x14ac:dyDescent="0.3">
      <c r="A81" s="1" t="s">
        <v>22</v>
      </c>
      <c r="B81" s="1">
        <v>3</v>
      </c>
      <c r="C81" s="1">
        <v>3</v>
      </c>
      <c r="D81" s="59" t="s">
        <v>56</v>
      </c>
      <c r="E81" s="32">
        <v>36</v>
      </c>
      <c r="F81" s="32">
        <v>28.9</v>
      </c>
    </row>
    <row r="82" spans="1:7" x14ac:dyDescent="0.3">
      <c r="A82" s="1" t="s">
        <v>22</v>
      </c>
      <c r="B82" s="1">
        <v>3</v>
      </c>
      <c r="C82" s="1">
        <v>4</v>
      </c>
      <c r="D82" s="59" t="s">
        <v>57</v>
      </c>
      <c r="E82" s="32">
        <v>4</v>
      </c>
      <c r="F82" s="32">
        <v>36.4</v>
      </c>
      <c r="G82" t="s">
        <v>58</v>
      </c>
    </row>
    <row r="83" spans="1:7" x14ac:dyDescent="0.3">
      <c r="A83" s="1" t="s">
        <v>22</v>
      </c>
      <c r="B83" s="1">
        <v>3</v>
      </c>
      <c r="C83" s="1">
        <v>5</v>
      </c>
      <c r="D83" s="59" t="s">
        <v>59</v>
      </c>
      <c r="E83" s="32">
        <v>22</v>
      </c>
      <c r="F83" s="32">
        <v>22.8</v>
      </c>
    </row>
    <row r="84" spans="1:7" x14ac:dyDescent="0.3">
      <c r="A84" s="1" t="s">
        <v>22</v>
      </c>
      <c r="B84" s="1">
        <v>3</v>
      </c>
      <c r="C84" s="1">
        <v>6</v>
      </c>
      <c r="D84" s="59" t="s">
        <v>60</v>
      </c>
      <c r="E84" s="33">
        <v>1</v>
      </c>
      <c r="F84" s="33">
        <v>0</v>
      </c>
    </row>
    <row r="85" spans="1:7" x14ac:dyDescent="0.3">
      <c r="A85" s="1" t="s">
        <v>22</v>
      </c>
      <c r="B85" s="1">
        <v>3</v>
      </c>
      <c r="C85" s="1">
        <v>7</v>
      </c>
      <c r="D85" s="59" t="s">
        <v>61</v>
      </c>
      <c r="E85" s="32">
        <v>2</v>
      </c>
      <c r="F85" s="32">
        <v>0.7</v>
      </c>
    </row>
    <row r="86" spans="1:7" x14ac:dyDescent="0.3">
      <c r="A86" s="1" t="s">
        <v>22</v>
      </c>
      <c r="B86" s="1">
        <v>3</v>
      </c>
      <c r="C86" s="1">
        <v>8</v>
      </c>
      <c r="D86" s="59" t="s">
        <v>62</v>
      </c>
      <c r="E86" s="32">
        <v>0</v>
      </c>
      <c r="F86" s="32">
        <v>0</v>
      </c>
    </row>
    <row r="87" spans="1:7" x14ac:dyDescent="0.3">
      <c r="A87" s="1" t="s">
        <v>22</v>
      </c>
      <c r="B87" s="1">
        <v>3</v>
      </c>
      <c r="C87" s="1">
        <v>9</v>
      </c>
      <c r="D87" s="60" t="s">
        <v>63</v>
      </c>
      <c r="E87" s="55">
        <v>40</v>
      </c>
      <c r="F87" s="55">
        <v>169.4</v>
      </c>
      <c r="G87" t="s">
        <v>64</v>
      </c>
    </row>
    <row r="88" spans="1:7" ht="15" thickBot="1" x14ac:dyDescent="0.35">
      <c r="A88" s="1" t="s">
        <v>22</v>
      </c>
      <c r="B88" s="1">
        <v>3</v>
      </c>
      <c r="C88" s="1">
        <v>10</v>
      </c>
      <c r="D88" s="61" t="s">
        <v>52</v>
      </c>
      <c r="E88" s="35"/>
      <c r="F88" s="35">
        <v>64</v>
      </c>
    </row>
    <row r="89" spans="1:7" ht="15" thickBot="1" x14ac:dyDescent="0.35">
      <c r="A89" s="1"/>
      <c r="B89" s="1"/>
      <c r="C89" s="1"/>
      <c r="D89" s="8"/>
      <c r="E89" s="3"/>
      <c r="F89" s="3"/>
    </row>
    <row r="90" spans="1:7" ht="15" thickBot="1" x14ac:dyDescent="0.35">
      <c r="A90" s="1" t="s">
        <v>15</v>
      </c>
      <c r="B90" s="1">
        <v>4</v>
      </c>
      <c r="C90" s="1"/>
      <c r="D90" s="44" t="s">
        <v>65</v>
      </c>
      <c r="E90" s="28">
        <f>SUM(E91:E95)</f>
        <v>396</v>
      </c>
      <c r="F90" s="28">
        <f>SUM(F91:F95)</f>
        <v>348.4</v>
      </c>
    </row>
    <row r="91" spans="1:7" x14ac:dyDescent="0.3">
      <c r="A91" s="1" t="s">
        <v>15</v>
      </c>
      <c r="B91" s="1">
        <v>4</v>
      </c>
      <c r="C91" s="1">
        <v>1</v>
      </c>
      <c r="D91" s="43" t="s">
        <v>66</v>
      </c>
      <c r="E91" s="31">
        <v>80</v>
      </c>
      <c r="F91" s="31">
        <v>33.4</v>
      </c>
    </row>
    <row r="92" spans="1:7" x14ac:dyDescent="0.3">
      <c r="A92" s="1" t="s">
        <v>15</v>
      </c>
      <c r="B92" s="1">
        <v>4</v>
      </c>
      <c r="C92" s="1">
        <v>2</v>
      </c>
      <c r="D92" s="30" t="s">
        <v>67</v>
      </c>
      <c r="E92" s="32">
        <v>240</v>
      </c>
      <c r="F92" s="32">
        <v>290.3</v>
      </c>
      <c r="G92" t="s">
        <v>86</v>
      </c>
    </row>
    <row r="93" spans="1:7" x14ac:dyDescent="0.3">
      <c r="A93" s="1" t="s">
        <v>15</v>
      </c>
      <c r="B93" s="1">
        <v>4</v>
      </c>
      <c r="C93" s="1">
        <v>3</v>
      </c>
      <c r="D93" s="30" t="s">
        <v>68</v>
      </c>
      <c r="E93" s="32">
        <v>50</v>
      </c>
      <c r="F93" s="32">
        <v>0.7</v>
      </c>
    </row>
    <row r="94" spans="1:7" x14ac:dyDescent="0.3">
      <c r="A94" s="1" t="s">
        <v>15</v>
      </c>
      <c r="B94" s="1">
        <v>4</v>
      </c>
      <c r="C94" s="1">
        <v>4</v>
      </c>
      <c r="D94" s="30" t="s">
        <v>69</v>
      </c>
      <c r="E94" s="32">
        <v>26</v>
      </c>
      <c r="F94" s="32">
        <v>24</v>
      </c>
    </row>
    <row r="95" spans="1:7" ht="15" thickBot="1" x14ac:dyDescent="0.35">
      <c r="A95" s="1"/>
      <c r="B95" s="1"/>
      <c r="C95" s="1"/>
      <c r="D95" s="34"/>
      <c r="E95" s="35"/>
      <c r="F95" s="35"/>
    </row>
    <row r="96" spans="1:7" ht="15" thickBot="1" x14ac:dyDescent="0.35">
      <c r="A96" s="1"/>
      <c r="B96" s="1"/>
      <c r="C96" s="1"/>
      <c r="D96" s="8"/>
      <c r="E96" s="3"/>
      <c r="F96" s="3"/>
    </row>
    <row r="97" spans="1:6" ht="15" thickBot="1" x14ac:dyDescent="0.35">
      <c r="A97" s="1" t="s">
        <v>22</v>
      </c>
      <c r="B97" s="1">
        <v>4</v>
      </c>
      <c r="C97" s="1"/>
      <c r="D97" s="44" t="s">
        <v>70</v>
      </c>
      <c r="E97" s="28">
        <f>SUM(E98:E102)</f>
        <v>371</v>
      </c>
      <c r="F97" s="28">
        <f>SUM(F98:F102)</f>
        <v>213.6</v>
      </c>
    </row>
    <row r="98" spans="1:6" x14ac:dyDescent="0.3">
      <c r="A98" s="1" t="s">
        <v>22</v>
      </c>
      <c r="B98" s="1">
        <v>4</v>
      </c>
      <c r="C98" s="1">
        <v>1</v>
      </c>
      <c r="D98" s="43" t="s">
        <v>71</v>
      </c>
      <c r="E98" s="31">
        <v>1</v>
      </c>
      <c r="F98" s="31">
        <v>0</v>
      </c>
    </row>
    <row r="99" spans="1:6" x14ac:dyDescent="0.3">
      <c r="A99" s="1" t="s">
        <v>22</v>
      </c>
      <c r="B99" s="1">
        <v>4</v>
      </c>
      <c r="C99" s="1">
        <v>2</v>
      </c>
      <c r="D99" s="30" t="s">
        <v>72</v>
      </c>
      <c r="E99" s="33">
        <v>60</v>
      </c>
      <c r="F99" s="33">
        <v>25.2</v>
      </c>
    </row>
    <row r="100" spans="1:6" x14ac:dyDescent="0.3">
      <c r="A100" s="1" t="s">
        <v>22</v>
      </c>
      <c r="B100" s="1">
        <v>4</v>
      </c>
      <c r="C100" s="1">
        <v>3</v>
      </c>
      <c r="D100" s="30" t="s">
        <v>73</v>
      </c>
      <c r="E100" s="33">
        <v>220</v>
      </c>
      <c r="F100" s="33">
        <v>106.4</v>
      </c>
    </row>
    <row r="101" spans="1:6" x14ac:dyDescent="0.3">
      <c r="A101" s="1" t="s">
        <v>22</v>
      </c>
      <c r="B101" s="1">
        <v>4</v>
      </c>
      <c r="C101" s="1">
        <v>4</v>
      </c>
      <c r="D101" s="30" t="s">
        <v>74</v>
      </c>
      <c r="E101" s="33">
        <v>60</v>
      </c>
      <c r="F101" s="33">
        <v>71.5</v>
      </c>
    </row>
    <row r="102" spans="1:6" ht="15" thickBot="1" x14ac:dyDescent="0.35">
      <c r="A102" s="1" t="s">
        <v>22</v>
      </c>
      <c r="B102" s="1">
        <v>4</v>
      </c>
      <c r="C102" s="1">
        <v>5</v>
      </c>
      <c r="D102" s="45" t="s">
        <v>75</v>
      </c>
      <c r="E102" s="35">
        <v>30</v>
      </c>
      <c r="F102" s="35">
        <v>10.5</v>
      </c>
    </row>
    <row r="103" spans="1:6" x14ac:dyDescent="0.3">
      <c r="A103" s="1"/>
      <c r="B103" s="1"/>
      <c r="C103" s="1"/>
      <c r="D103" s="8"/>
      <c r="E103" s="3"/>
      <c r="F103" s="3"/>
    </row>
    <row r="104" spans="1:6" x14ac:dyDescent="0.3">
      <c r="A104" s="1"/>
      <c r="B104" s="1"/>
      <c r="C104" s="1"/>
      <c r="D104" s="8"/>
      <c r="E104" s="3"/>
      <c r="F104" s="3"/>
    </row>
    <row r="105" spans="1:6" x14ac:dyDescent="0.3">
      <c r="A105" s="1"/>
      <c r="B105" s="1"/>
      <c r="C105" s="1"/>
      <c r="D105" s="46" t="s">
        <v>76</v>
      </c>
      <c r="E105" s="47">
        <v>20</v>
      </c>
      <c r="F105" s="47">
        <v>0</v>
      </c>
    </row>
  </sheetData>
  <mergeCells count="3">
    <mergeCell ref="D17:D18"/>
    <mergeCell ref="D20:D21"/>
    <mergeCell ref="A24:C24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rowBreaks count="1" manualBreakCount="1">
    <brk id="6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M105"/>
  <sheetViews>
    <sheetView tabSelected="1" zoomScaleNormal="100" workbookViewId="0">
      <pane ySplit="7" topLeftCell="A8" activePane="bottomLeft" state="frozen"/>
      <selection pane="bottomLeft" activeCell="M87" sqref="M87"/>
    </sheetView>
  </sheetViews>
  <sheetFormatPr defaultRowHeight="14.4" x14ac:dyDescent="0.3"/>
  <cols>
    <col min="1" max="1" width="2.33203125" bestFit="1" customWidth="1"/>
    <col min="2" max="3" width="3" bestFit="1" customWidth="1"/>
    <col min="4" max="4" width="45.33203125" bestFit="1" customWidth="1"/>
    <col min="5" max="5" width="8.88671875" bestFit="1" customWidth="1"/>
    <col min="6" max="6" width="10.109375" bestFit="1" customWidth="1"/>
    <col min="7" max="9" width="13.21875" customWidth="1"/>
  </cols>
  <sheetData>
    <row r="1" spans="1:9" ht="17.399999999999999" x14ac:dyDescent="0.3">
      <c r="A1" s="1"/>
      <c r="B1" s="1"/>
      <c r="C1" s="1"/>
      <c r="D1" s="2" t="s">
        <v>92</v>
      </c>
      <c r="E1" s="3"/>
      <c r="F1" s="3"/>
    </row>
    <row r="2" spans="1:9" x14ac:dyDescent="0.3">
      <c r="A2" s="1"/>
      <c r="B2" s="1"/>
      <c r="C2" s="1"/>
      <c r="D2" s="49" t="s">
        <v>103</v>
      </c>
      <c r="E2" s="3"/>
      <c r="F2" s="3"/>
      <c r="G2" s="3"/>
      <c r="H2" s="3"/>
      <c r="I2" s="3"/>
    </row>
    <row r="3" spans="1:9" x14ac:dyDescent="0.3">
      <c r="A3" s="1"/>
      <c r="B3" s="1"/>
      <c r="C3" s="1"/>
      <c r="D3" s="5"/>
      <c r="E3" s="3" t="s">
        <v>102</v>
      </c>
      <c r="F3" s="3" t="s">
        <v>102</v>
      </c>
      <c r="G3" s="3">
        <v>2024</v>
      </c>
      <c r="H3" s="3">
        <v>2024</v>
      </c>
      <c r="I3" s="3">
        <v>2025</v>
      </c>
    </row>
    <row r="4" spans="1:9" x14ac:dyDescent="0.3">
      <c r="A4" s="1"/>
      <c r="B4" s="1"/>
      <c r="C4" s="1"/>
      <c r="D4" s="6"/>
      <c r="E4" s="7" t="s">
        <v>1</v>
      </c>
      <c r="F4" s="7" t="s">
        <v>1</v>
      </c>
      <c r="G4" s="7" t="s">
        <v>1</v>
      </c>
      <c r="H4" s="7" t="s">
        <v>1</v>
      </c>
      <c r="I4" s="7" t="s">
        <v>1</v>
      </c>
    </row>
    <row r="5" spans="1:9" ht="15" thickBot="1" x14ac:dyDescent="0.35">
      <c r="A5" s="1"/>
      <c r="B5" s="1"/>
      <c r="C5" s="1"/>
      <c r="D5" s="6"/>
      <c r="E5" s="3"/>
    </row>
    <row r="6" spans="1:9" ht="15" thickBot="1" x14ac:dyDescent="0.35">
      <c r="A6" s="1"/>
      <c r="B6" s="1"/>
      <c r="C6" s="1"/>
      <c r="D6" s="8"/>
      <c r="E6" s="9" t="s">
        <v>2</v>
      </c>
      <c r="F6" s="9" t="s">
        <v>3</v>
      </c>
      <c r="G6" s="9" t="s">
        <v>3</v>
      </c>
      <c r="H6" s="9" t="s">
        <v>2</v>
      </c>
      <c r="I6" s="9" t="s">
        <v>2</v>
      </c>
    </row>
    <row r="7" spans="1:9" ht="15" thickBot="1" x14ac:dyDescent="0.35">
      <c r="A7" s="1"/>
      <c r="B7" s="1"/>
      <c r="C7" s="1"/>
      <c r="D7" s="10" t="s">
        <v>4</v>
      </c>
      <c r="E7" s="11" t="s">
        <v>5</v>
      </c>
      <c r="F7" s="11" t="s">
        <v>102</v>
      </c>
      <c r="G7" s="11" t="s">
        <v>104</v>
      </c>
      <c r="H7" s="11">
        <v>2024</v>
      </c>
      <c r="I7" s="11">
        <v>2025</v>
      </c>
    </row>
    <row r="8" spans="1:9" ht="15" thickBot="1" x14ac:dyDescent="0.35">
      <c r="A8" s="1"/>
      <c r="B8" s="1"/>
      <c r="C8" s="1"/>
      <c r="D8" s="12"/>
      <c r="E8" s="3"/>
      <c r="F8" s="3"/>
      <c r="G8" s="3"/>
      <c r="H8" s="3"/>
      <c r="I8" s="3"/>
    </row>
    <row r="9" spans="1:9" ht="15" thickBot="1" x14ac:dyDescent="0.35">
      <c r="A9" s="1"/>
      <c r="B9" s="1"/>
      <c r="C9" s="1"/>
      <c r="D9" s="13" t="s">
        <v>6</v>
      </c>
      <c r="E9" s="14">
        <f>E18-E21</f>
        <v>0</v>
      </c>
      <c r="F9" s="14">
        <f>F18-F21</f>
        <v>104.29999999999995</v>
      </c>
      <c r="G9" s="14">
        <f>G18-G21</f>
        <v>185.30000000000007</v>
      </c>
      <c r="H9" s="14">
        <f t="shared" ref="H9:I9" si="0">H18-H21</f>
        <v>0</v>
      </c>
      <c r="I9" s="14">
        <f t="shared" si="0"/>
        <v>0</v>
      </c>
    </row>
    <row r="10" spans="1:9" ht="15" thickBot="1" x14ac:dyDescent="0.35">
      <c r="A10" s="1"/>
      <c r="B10" s="1"/>
      <c r="C10" s="1"/>
      <c r="D10" s="15"/>
      <c r="E10" s="3"/>
      <c r="F10" s="3"/>
      <c r="G10" s="3"/>
      <c r="H10" s="3"/>
      <c r="I10" s="3"/>
    </row>
    <row r="11" spans="1:9" x14ac:dyDescent="0.3">
      <c r="A11" s="1"/>
      <c r="B11" s="1"/>
      <c r="C11" s="1"/>
      <c r="D11" s="16" t="s">
        <v>7</v>
      </c>
      <c r="E11" s="17">
        <f>E25-E32</f>
        <v>-36</v>
      </c>
      <c r="F11" s="17">
        <f>F25-F32</f>
        <v>7.2000000000000455</v>
      </c>
      <c r="G11" s="17">
        <f>G25-G32</f>
        <v>-6.2000000000000028</v>
      </c>
      <c r="H11" s="17">
        <f t="shared" ref="H11:I11" si="1">H25-H32</f>
        <v>-43</v>
      </c>
      <c r="I11" s="17">
        <f t="shared" si="1"/>
        <v>-44.5</v>
      </c>
    </row>
    <row r="12" spans="1:9" x14ac:dyDescent="0.3">
      <c r="A12" s="1"/>
      <c r="B12" s="1"/>
      <c r="C12" s="1"/>
      <c r="D12" s="18" t="s">
        <v>8</v>
      </c>
      <c r="E12" s="19">
        <f>E44-E51</f>
        <v>7</v>
      </c>
      <c r="F12" s="19">
        <f>F44-F51</f>
        <v>40.400000000000006</v>
      </c>
      <c r="G12" s="19">
        <f>G44-G51</f>
        <v>68.800000000000026</v>
      </c>
      <c r="H12" s="19">
        <f t="shared" ref="H12:I12" si="2">H44-H51</f>
        <v>26</v>
      </c>
      <c r="I12" s="19">
        <f t="shared" si="2"/>
        <v>8.5</v>
      </c>
    </row>
    <row r="13" spans="1:9" x14ac:dyDescent="0.3">
      <c r="A13" s="1"/>
      <c r="B13" s="1"/>
      <c r="C13" s="1"/>
      <c r="D13" s="20" t="s">
        <v>9</v>
      </c>
      <c r="E13" s="21">
        <f>E66-E78</f>
        <v>24</v>
      </c>
      <c r="F13" s="21">
        <f>F66-F78</f>
        <v>31.200000000000045</v>
      </c>
      <c r="G13" s="21">
        <f>G66-G78</f>
        <v>124.09999999999997</v>
      </c>
      <c r="H13" s="21">
        <f t="shared" ref="H13:I13" si="3">H66-H78</f>
        <v>-92</v>
      </c>
      <c r="I13" s="21">
        <f t="shared" si="3"/>
        <v>-21</v>
      </c>
    </row>
    <row r="14" spans="1:9" x14ac:dyDescent="0.3">
      <c r="A14" s="1"/>
      <c r="B14" s="1"/>
      <c r="C14" s="1"/>
      <c r="D14" s="22" t="s">
        <v>10</v>
      </c>
      <c r="E14" s="23">
        <f>E90-E97</f>
        <v>25</v>
      </c>
      <c r="F14" s="23">
        <f>F90-F97</f>
        <v>25.5</v>
      </c>
      <c r="G14" s="23">
        <f>G90-G97</f>
        <v>-1.3999999999999773</v>
      </c>
      <c r="H14" s="23">
        <f t="shared" ref="H14:I14" si="4">H90-H97</f>
        <v>112</v>
      </c>
      <c r="I14" s="23">
        <f t="shared" si="4"/>
        <v>77</v>
      </c>
    </row>
    <row r="15" spans="1:9" ht="15" thickBot="1" x14ac:dyDescent="0.35">
      <c r="A15" s="1"/>
      <c r="B15" s="1"/>
      <c r="C15" s="1"/>
      <c r="D15" s="24" t="s">
        <v>11</v>
      </c>
      <c r="E15" s="25">
        <f>0-E105</f>
        <v>-20</v>
      </c>
      <c r="F15" s="25">
        <f>0-F105</f>
        <v>0</v>
      </c>
      <c r="G15" s="25">
        <f>0-G105</f>
        <v>0</v>
      </c>
      <c r="H15" s="25">
        <f t="shared" ref="H15:I15" si="5">0-H105</f>
        <v>-3</v>
      </c>
      <c r="I15" s="25">
        <f t="shared" si="5"/>
        <v>-20</v>
      </c>
    </row>
    <row r="16" spans="1:9" ht="15" thickBot="1" x14ac:dyDescent="0.35">
      <c r="A16" s="1"/>
      <c r="B16" s="1"/>
      <c r="C16" s="1"/>
      <c r="D16" s="8"/>
      <c r="E16" s="3"/>
      <c r="F16" s="3"/>
      <c r="G16" s="3"/>
      <c r="H16" s="3"/>
      <c r="I16" s="3"/>
    </row>
    <row r="17" spans="1:9" ht="15" thickBot="1" x14ac:dyDescent="0.35">
      <c r="A17" s="1"/>
      <c r="B17" s="1"/>
      <c r="C17" s="1"/>
      <c r="D17" s="72" t="s">
        <v>12</v>
      </c>
      <c r="E17" s="3"/>
      <c r="F17" s="3"/>
      <c r="G17" s="3"/>
      <c r="H17" s="3"/>
      <c r="I17" s="3"/>
    </row>
    <row r="18" spans="1:9" ht="15" thickBot="1" x14ac:dyDescent="0.35">
      <c r="A18" s="1"/>
      <c r="B18" s="1"/>
      <c r="C18" s="1"/>
      <c r="D18" s="72"/>
      <c r="E18" s="26">
        <f>SUM(E25,E44,E66,E90)</f>
        <v>790</v>
      </c>
      <c r="F18" s="26">
        <f>SUM(F25,F44,F66,F90)</f>
        <v>1098.0999999999999</v>
      </c>
      <c r="G18" s="26">
        <f>SUM(G25,G44,G66,G90)</f>
        <v>948.6</v>
      </c>
      <c r="H18" s="26">
        <f t="shared" ref="H18:I18" si="6">SUM(H25,H44,H66,H90)</f>
        <v>1175</v>
      </c>
      <c r="I18" s="26">
        <f t="shared" si="6"/>
        <v>1111</v>
      </c>
    </row>
    <row r="19" spans="1:9" ht="15" thickBot="1" x14ac:dyDescent="0.35">
      <c r="A19" s="1"/>
      <c r="B19" s="1"/>
      <c r="C19" s="1"/>
      <c r="D19" s="27"/>
      <c r="E19" s="3"/>
      <c r="F19" s="3"/>
      <c r="G19" s="3"/>
      <c r="H19" s="3"/>
      <c r="I19" s="3"/>
    </row>
    <row r="20" spans="1:9" ht="15" thickBot="1" x14ac:dyDescent="0.35">
      <c r="A20" s="1"/>
      <c r="B20" s="1"/>
      <c r="C20" s="1"/>
      <c r="D20" s="73" t="s">
        <v>13</v>
      </c>
      <c r="E20" s="3"/>
      <c r="F20" s="3"/>
      <c r="G20" s="3"/>
      <c r="H20" s="3"/>
      <c r="I20" s="3"/>
    </row>
    <row r="21" spans="1:9" ht="15" thickBot="1" x14ac:dyDescent="0.35">
      <c r="A21" s="1"/>
      <c r="B21" s="1"/>
      <c r="C21" s="1"/>
      <c r="D21" s="73"/>
      <c r="E21" s="28">
        <f>SUM(E32,E51,E78,E97,E105)</f>
        <v>790</v>
      </c>
      <c r="F21" s="28">
        <f>SUM(F32,F51,F78,F97,F105)</f>
        <v>993.8</v>
      </c>
      <c r="G21" s="28">
        <f>SUM(G32,G51,G78,G97,G105)</f>
        <v>763.3</v>
      </c>
      <c r="H21" s="28">
        <f t="shared" ref="H21:I21" si="7">SUM(H32,H51,H78,H97,H105)</f>
        <v>1175</v>
      </c>
      <c r="I21" s="28">
        <f t="shared" si="7"/>
        <v>1111</v>
      </c>
    </row>
    <row r="22" spans="1:9" x14ac:dyDescent="0.3">
      <c r="A22" s="1"/>
      <c r="B22" s="1"/>
      <c r="C22" s="1"/>
      <c r="D22" s="8"/>
      <c r="E22" s="3"/>
      <c r="F22" s="3"/>
      <c r="G22" s="3"/>
      <c r="H22" s="3"/>
      <c r="I22" s="3"/>
    </row>
    <row r="23" spans="1:9" x14ac:dyDescent="0.3">
      <c r="A23" s="1"/>
      <c r="B23" s="1"/>
      <c r="C23" s="1"/>
      <c r="D23" s="8"/>
      <c r="E23" s="3"/>
      <c r="F23" s="3"/>
      <c r="G23" s="3"/>
      <c r="H23" s="3"/>
      <c r="I23" s="3"/>
    </row>
    <row r="24" spans="1:9" ht="15" thickBot="1" x14ac:dyDescent="0.35">
      <c r="A24" s="74"/>
      <c r="B24" s="74"/>
      <c r="C24" s="74"/>
      <c r="D24" s="8"/>
      <c r="E24" s="3"/>
      <c r="F24" s="3"/>
      <c r="G24" s="3"/>
      <c r="H24" s="3"/>
      <c r="I24" s="3"/>
    </row>
    <row r="25" spans="1:9" ht="15" thickBot="1" x14ac:dyDescent="0.35">
      <c r="A25" s="1"/>
      <c r="B25" s="1"/>
      <c r="C25" s="1"/>
      <c r="D25" s="29" t="s">
        <v>16</v>
      </c>
      <c r="E25" s="28">
        <f>SUM(E26:E30)</f>
        <v>157</v>
      </c>
      <c r="F25" s="28">
        <f>SUM(F26:F30)</f>
        <v>176.8</v>
      </c>
      <c r="G25" s="28">
        <f>SUM(G26:G30)</f>
        <v>91.4</v>
      </c>
      <c r="H25" s="28">
        <f t="shared" ref="H25:I25" si="8">SUM(H26:H30)</f>
        <v>167</v>
      </c>
      <c r="I25" s="28">
        <f t="shared" si="8"/>
        <v>173</v>
      </c>
    </row>
    <row r="26" spans="1:9" x14ac:dyDescent="0.3">
      <c r="A26" s="1"/>
      <c r="B26" s="1"/>
      <c r="C26" s="1"/>
      <c r="D26" s="30" t="s">
        <v>17</v>
      </c>
      <c r="E26" s="31">
        <v>90</v>
      </c>
      <c r="F26" s="31">
        <v>90.3</v>
      </c>
      <c r="G26" s="31">
        <v>82</v>
      </c>
      <c r="H26" s="31">
        <v>90</v>
      </c>
      <c r="I26" s="31">
        <v>90</v>
      </c>
    </row>
    <row r="27" spans="1:9" x14ac:dyDescent="0.3">
      <c r="A27" s="1"/>
      <c r="B27" s="1"/>
      <c r="C27" s="1"/>
      <c r="D27" s="30" t="s">
        <v>18</v>
      </c>
      <c r="E27" s="32">
        <v>5</v>
      </c>
      <c r="F27" s="32">
        <v>15.9</v>
      </c>
      <c r="G27" s="32">
        <v>9.4</v>
      </c>
      <c r="H27" s="32">
        <v>10</v>
      </c>
      <c r="I27" s="32">
        <v>10</v>
      </c>
    </row>
    <row r="28" spans="1:9" x14ac:dyDescent="0.3">
      <c r="A28" s="1"/>
      <c r="B28" s="1"/>
      <c r="C28" s="1"/>
      <c r="D28" s="30" t="s">
        <v>19</v>
      </c>
      <c r="E28" s="32">
        <v>2</v>
      </c>
      <c r="F28" s="32">
        <v>3.5</v>
      </c>
      <c r="G28" s="32">
        <v>0</v>
      </c>
      <c r="H28" s="32">
        <v>0</v>
      </c>
      <c r="I28" s="32">
        <v>4</v>
      </c>
    </row>
    <row r="29" spans="1:9" x14ac:dyDescent="0.3">
      <c r="A29" s="1"/>
      <c r="B29" s="1"/>
      <c r="C29" s="1"/>
      <c r="D29" s="30" t="s">
        <v>20</v>
      </c>
      <c r="E29" s="33">
        <v>60</v>
      </c>
      <c r="F29" s="33">
        <v>67.099999999999994</v>
      </c>
      <c r="G29" s="33">
        <v>0</v>
      </c>
      <c r="H29" s="33">
        <v>67</v>
      </c>
      <c r="I29" s="33">
        <v>67</v>
      </c>
    </row>
    <row r="30" spans="1:9" ht="15" thickBot="1" x14ac:dyDescent="0.35">
      <c r="A30" s="1"/>
      <c r="B30" s="1"/>
      <c r="C30" s="1"/>
      <c r="D30" s="34" t="s">
        <v>21</v>
      </c>
      <c r="E30" s="35">
        <v>0</v>
      </c>
      <c r="F30" s="35">
        <v>0</v>
      </c>
      <c r="G30" s="35">
        <v>0</v>
      </c>
      <c r="H30" s="35">
        <v>0</v>
      </c>
      <c r="I30" s="35">
        <v>2</v>
      </c>
    </row>
    <row r="31" spans="1:9" ht="15" thickBot="1" x14ac:dyDescent="0.35">
      <c r="A31" s="1"/>
      <c r="B31" s="1"/>
      <c r="C31" s="1"/>
      <c r="D31" s="36"/>
      <c r="E31" s="3"/>
      <c r="F31" s="3"/>
      <c r="G31" s="3"/>
      <c r="H31" s="3"/>
      <c r="I31" s="3"/>
    </row>
    <row r="32" spans="1:9" ht="15" thickBot="1" x14ac:dyDescent="0.35">
      <c r="A32" s="1"/>
      <c r="B32" s="1"/>
      <c r="C32" s="1"/>
      <c r="D32" s="37" t="s">
        <v>23</v>
      </c>
      <c r="E32" s="28">
        <f>SUM(E33:E41)</f>
        <v>193</v>
      </c>
      <c r="F32" s="28">
        <f>SUM(F33:F41)</f>
        <v>169.59999999999997</v>
      </c>
      <c r="G32" s="28">
        <f>SUM(G33:G41)</f>
        <v>97.600000000000009</v>
      </c>
      <c r="H32" s="28">
        <f t="shared" ref="H32:I32" si="9">SUM(H33:H41)</f>
        <v>210</v>
      </c>
      <c r="I32" s="28">
        <f t="shared" si="9"/>
        <v>217.5</v>
      </c>
    </row>
    <row r="33" spans="1:9" x14ac:dyDescent="0.3">
      <c r="A33" s="1"/>
      <c r="B33" s="1"/>
      <c r="C33" s="1"/>
      <c r="D33" s="38" t="s">
        <v>105</v>
      </c>
      <c r="E33" s="39">
        <v>10</v>
      </c>
      <c r="F33" s="39">
        <v>0</v>
      </c>
      <c r="G33" s="39">
        <v>0</v>
      </c>
      <c r="H33" s="39">
        <v>15</v>
      </c>
      <c r="I33" s="39">
        <v>16</v>
      </c>
    </row>
    <row r="34" spans="1:9" x14ac:dyDescent="0.3">
      <c r="A34" s="1"/>
      <c r="B34" s="1"/>
      <c r="C34" s="1"/>
      <c r="D34" s="30" t="s">
        <v>24</v>
      </c>
      <c r="E34" s="32">
        <v>10</v>
      </c>
      <c r="F34" s="32">
        <v>8.5</v>
      </c>
      <c r="G34" s="32">
        <v>8.4</v>
      </c>
      <c r="H34" s="32">
        <v>10</v>
      </c>
      <c r="I34" s="32">
        <v>12.5</v>
      </c>
    </row>
    <row r="35" spans="1:9" x14ac:dyDescent="0.3">
      <c r="A35" s="1"/>
      <c r="B35" s="1"/>
      <c r="C35" s="1"/>
      <c r="D35" s="30" t="s">
        <v>25</v>
      </c>
      <c r="E35" s="33">
        <v>10</v>
      </c>
      <c r="F35" s="33">
        <v>10</v>
      </c>
      <c r="G35" s="33">
        <v>10</v>
      </c>
      <c r="H35" s="33">
        <v>10</v>
      </c>
      <c r="I35" s="33">
        <v>10</v>
      </c>
    </row>
    <row r="36" spans="1:9" x14ac:dyDescent="0.3">
      <c r="A36" s="1"/>
      <c r="B36" s="1"/>
      <c r="C36" s="1"/>
      <c r="D36" s="30" t="s">
        <v>26</v>
      </c>
      <c r="E36" s="32">
        <v>130</v>
      </c>
      <c r="F36" s="70">
        <v>120</v>
      </c>
      <c r="G36" s="32">
        <v>68</v>
      </c>
      <c r="H36" s="32">
        <v>140</v>
      </c>
      <c r="I36" s="32">
        <v>140</v>
      </c>
    </row>
    <row r="37" spans="1:9" x14ac:dyDescent="0.3">
      <c r="A37" s="1"/>
      <c r="B37" s="1"/>
      <c r="C37" s="1"/>
      <c r="D37" s="30" t="s">
        <v>27</v>
      </c>
      <c r="E37" s="32">
        <v>8</v>
      </c>
      <c r="F37" s="32">
        <v>6.7</v>
      </c>
      <c r="G37" s="32">
        <v>0</v>
      </c>
      <c r="H37" s="32">
        <v>8</v>
      </c>
      <c r="I37" s="32">
        <v>10</v>
      </c>
    </row>
    <row r="38" spans="1:9" x14ac:dyDescent="0.3">
      <c r="A38" s="1"/>
      <c r="B38" s="1"/>
      <c r="C38" s="1"/>
      <c r="D38" s="30" t="s">
        <v>28</v>
      </c>
      <c r="E38" s="33">
        <v>4</v>
      </c>
      <c r="F38" s="33">
        <v>4.2</v>
      </c>
      <c r="G38" s="33">
        <v>0</v>
      </c>
      <c r="H38" s="33">
        <v>4</v>
      </c>
      <c r="I38" s="33">
        <v>6</v>
      </c>
    </row>
    <row r="39" spans="1:9" x14ac:dyDescent="0.3">
      <c r="A39" s="1"/>
      <c r="B39" s="1"/>
      <c r="C39" s="1"/>
      <c r="D39" s="30" t="s">
        <v>29</v>
      </c>
      <c r="E39" s="32">
        <v>1</v>
      </c>
      <c r="F39" s="32">
        <v>2.2000000000000002</v>
      </c>
      <c r="G39" s="32">
        <v>2.2000000000000002</v>
      </c>
      <c r="H39" s="32">
        <v>3</v>
      </c>
      <c r="I39" s="32">
        <v>3</v>
      </c>
    </row>
    <row r="40" spans="1:9" x14ac:dyDescent="0.3">
      <c r="A40" s="1"/>
      <c r="B40" s="1"/>
      <c r="C40" s="1"/>
      <c r="D40" s="30" t="s">
        <v>30</v>
      </c>
      <c r="E40" s="33">
        <v>2</v>
      </c>
      <c r="F40" s="33">
        <v>0</v>
      </c>
      <c r="G40" s="33">
        <v>0</v>
      </c>
      <c r="H40" s="33">
        <v>2</v>
      </c>
      <c r="I40" s="33">
        <v>2</v>
      </c>
    </row>
    <row r="41" spans="1:9" ht="15" thickBot="1" x14ac:dyDescent="0.35">
      <c r="A41" s="1"/>
      <c r="B41" s="1"/>
      <c r="C41" s="1"/>
      <c r="D41" s="34" t="s">
        <v>31</v>
      </c>
      <c r="E41" s="40">
        <v>18</v>
      </c>
      <c r="F41" s="40">
        <v>18</v>
      </c>
      <c r="G41" s="40">
        <v>9</v>
      </c>
      <c r="H41" s="40">
        <v>18</v>
      </c>
      <c r="I41" s="40">
        <v>18</v>
      </c>
    </row>
    <row r="42" spans="1:9" x14ac:dyDescent="0.3">
      <c r="A42" s="1"/>
      <c r="B42" s="1"/>
      <c r="C42" s="1"/>
      <c r="D42" s="8"/>
      <c r="E42" s="3"/>
      <c r="F42" s="3"/>
      <c r="G42" s="3"/>
      <c r="H42" s="3"/>
      <c r="I42" s="3"/>
    </row>
    <row r="43" spans="1:9" ht="15" thickBot="1" x14ac:dyDescent="0.35">
      <c r="A43" s="1"/>
      <c r="B43" s="1"/>
      <c r="C43" s="1"/>
      <c r="D43" s="8"/>
      <c r="E43" s="3"/>
      <c r="F43" s="3"/>
      <c r="G43" s="3"/>
      <c r="H43" s="3"/>
      <c r="I43" s="3"/>
    </row>
    <row r="44" spans="1:9" ht="15" thickBot="1" x14ac:dyDescent="0.35">
      <c r="A44" s="1"/>
      <c r="B44" s="1"/>
      <c r="C44" s="1"/>
      <c r="D44" s="41" t="s">
        <v>32</v>
      </c>
      <c r="E44" s="28">
        <f>SUM(E45:E49)</f>
        <v>76</v>
      </c>
      <c r="F44" s="28">
        <f>SUM(F45:F49)</f>
        <v>176.8</v>
      </c>
      <c r="G44" s="28">
        <f>SUM(G45:G49)</f>
        <v>175.10000000000002</v>
      </c>
      <c r="H44" s="28">
        <f t="shared" ref="H44:I44" si="10">SUM(H45:H49)</f>
        <v>176</v>
      </c>
      <c r="I44" s="28">
        <f t="shared" si="10"/>
        <v>130</v>
      </c>
    </row>
    <row r="45" spans="1:9" x14ac:dyDescent="0.3">
      <c r="A45" s="1"/>
      <c r="B45" s="1"/>
      <c r="C45" s="1"/>
      <c r="D45" s="38" t="s">
        <v>107</v>
      </c>
      <c r="E45" s="31">
        <v>62</v>
      </c>
      <c r="F45" s="31">
        <v>74.2</v>
      </c>
      <c r="G45" s="31">
        <v>72.900000000000006</v>
      </c>
      <c r="H45" s="31">
        <v>73</v>
      </c>
      <c r="I45" s="31">
        <v>73</v>
      </c>
    </row>
    <row r="46" spans="1:9" x14ac:dyDescent="0.3">
      <c r="A46" s="1"/>
      <c r="B46" s="1"/>
      <c r="C46" s="1"/>
      <c r="D46" s="30" t="s">
        <v>79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</row>
    <row r="47" spans="1:9" x14ac:dyDescent="0.3">
      <c r="A47" s="1"/>
      <c r="B47" s="1"/>
      <c r="C47" s="1"/>
      <c r="D47" s="30" t="s">
        <v>80</v>
      </c>
      <c r="E47" s="33">
        <v>10</v>
      </c>
      <c r="F47" s="33">
        <v>0.8</v>
      </c>
      <c r="G47" s="33">
        <v>0.8</v>
      </c>
      <c r="H47" s="33">
        <v>1</v>
      </c>
      <c r="I47" s="33">
        <v>1</v>
      </c>
    </row>
    <row r="48" spans="1:9" x14ac:dyDescent="0.3">
      <c r="A48" s="1"/>
      <c r="B48" s="1"/>
      <c r="C48" s="1"/>
      <c r="D48" s="30" t="s">
        <v>81</v>
      </c>
      <c r="E48" s="32">
        <v>4</v>
      </c>
      <c r="F48" s="32">
        <v>8.9</v>
      </c>
      <c r="G48" s="32">
        <v>8.5</v>
      </c>
      <c r="H48" s="32">
        <v>9</v>
      </c>
      <c r="I48" s="32">
        <v>6</v>
      </c>
    </row>
    <row r="49" spans="1:13" ht="15" thickBot="1" x14ac:dyDescent="0.35">
      <c r="A49" s="1"/>
      <c r="B49" s="1"/>
      <c r="C49" s="1"/>
      <c r="D49" s="34" t="s">
        <v>82</v>
      </c>
      <c r="E49" s="35"/>
      <c r="F49" s="35">
        <v>92.9</v>
      </c>
      <c r="G49" s="35">
        <v>92.9</v>
      </c>
      <c r="H49" s="35">
        <v>93</v>
      </c>
      <c r="I49" s="35">
        <v>50</v>
      </c>
    </row>
    <row r="50" spans="1:13" ht="15" thickBot="1" x14ac:dyDescent="0.35">
      <c r="A50" s="1"/>
      <c r="B50" s="1"/>
      <c r="C50" s="1"/>
      <c r="D50" s="8"/>
      <c r="E50" s="3"/>
      <c r="F50" s="3"/>
      <c r="G50" s="3"/>
      <c r="H50" s="3"/>
      <c r="I50" s="3"/>
    </row>
    <row r="51" spans="1:13" ht="15" thickBot="1" x14ac:dyDescent="0.35">
      <c r="A51" s="1"/>
      <c r="B51" s="1"/>
      <c r="C51" s="1"/>
      <c r="D51" s="41" t="s">
        <v>33</v>
      </c>
      <c r="E51" s="28">
        <f>SUM(E52:E63)</f>
        <v>69</v>
      </c>
      <c r="F51" s="28">
        <f>SUM(F52:F63)</f>
        <v>136.4</v>
      </c>
      <c r="G51" s="28">
        <f>SUM(G52:G63)</f>
        <v>106.3</v>
      </c>
      <c r="H51" s="28">
        <f t="shared" ref="H51:I51" si="11">SUM(H52:H63)</f>
        <v>150</v>
      </c>
      <c r="I51" s="28">
        <f t="shared" si="11"/>
        <v>121.5</v>
      </c>
    </row>
    <row r="52" spans="1:13" x14ac:dyDescent="0.3">
      <c r="A52" s="1"/>
      <c r="B52" s="1"/>
      <c r="C52" s="1"/>
      <c r="D52" s="38" t="s">
        <v>34</v>
      </c>
      <c r="E52" s="31">
        <v>14</v>
      </c>
      <c r="F52" s="31">
        <v>6.5</v>
      </c>
      <c r="G52" s="31">
        <v>0</v>
      </c>
      <c r="H52" s="31">
        <v>10</v>
      </c>
      <c r="I52" s="31">
        <v>12</v>
      </c>
    </row>
    <row r="53" spans="1:13" x14ac:dyDescent="0.3">
      <c r="A53" s="1"/>
      <c r="B53" s="1"/>
      <c r="C53" s="1"/>
      <c r="D53" s="30" t="s">
        <v>35</v>
      </c>
      <c r="E53" s="33">
        <v>3</v>
      </c>
      <c r="F53" s="33">
        <v>0</v>
      </c>
      <c r="G53" s="33">
        <v>0</v>
      </c>
      <c r="H53" s="33">
        <v>2</v>
      </c>
      <c r="I53" s="33">
        <v>3</v>
      </c>
    </row>
    <row r="54" spans="1:13" x14ac:dyDescent="0.3">
      <c r="A54" s="1"/>
      <c r="B54" s="1"/>
      <c r="C54" s="1"/>
      <c r="D54" s="30" t="s">
        <v>36</v>
      </c>
      <c r="E54" s="32">
        <v>3</v>
      </c>
      <c r="F54" s="32">
        <v>2.2999999999999998</v>
      </c>
      <c r="G54" s="32">
        <v>2.2999999999999998</v>
      </c>
      <c r="H54" s="32">
        <v>2.5</v>
      </c>
      <c r="I54" s="32">
        <v>3</v>
      </c>
    </row>
    <row r="55" spans="1:13" x14ac:dyDescent="0.3">
      <c r="A55" s="1"/>
      <c r="B55" s="1"/>
      <c r="C55" s="1"/>
      <c r="D55" s="30" t="s">
        <v>37</v>
      </c>
      <c r="E55" s="33">
        <v>5</v>
      </c>
      <c r="F55" s="33">
        <v>1.5</v>
      </c>
      <c r="G55" s="33">
        <v>1.5</v>
      </c>
      <c r="H55" s="33">
        <v>5</v>
      </c>
      <c r="I55" s="33">
        <v>6</v>
      </c>
    </row>
    <row r="56" spans="1:13" x14ac:dyDescent="0.3">
      <c r="A56" s="1"/>
      <c r="B56" s="1"/>
      <c r="C56" s="1"/>
      <c r="D56" s="30" t="s">
        <v>38</v>
      </c>
      <c r="E56" s="33">
        <v>3</v>
      </c>
      <c r="F56" s="33">
        <v>0</v>
      </c>
      <c r="G56" s="33">
        <v>0</v>
      </c>
      <c r="H56" s="33">
        <v>3</v>
      </c>
      <c r="I56" s="33">
        <v>4</v>
      </c>
    </row>
    <row r="57" spans="1:13" x14ac:dyDescent="0.3">
      <c r="A57" s="1"/>
      <c r="B57" s="1"/>
      <c r="C57" s="1"/>
      <c r="D57" s="30" t="s">
        <v>39</v>
      </c>
      <c r="E57" s="33">
        <v>2.5</v>
      </c>
      <c r="F57" s="33">
        <v>2.5</v>
      </c>
      <c r="G57" s="33">
        <v>2.5</v>
      </c>
      <c r="H57" s="33">
        <v>2.5</v>
      </c>
      <c r="I57" s="33">
        <v>3</v>
      </c>
    </row>
    <row r="58" spans="1:13" x14ac:dyDescent="0.3">
      <c r="A58" s="1"/>
      <c r="B58" s="1"/>
      <c r="C58" s="1"/>
      <c r="D58" s="30" t="s">
        <v>40</v>
      </c>
      <c r="E58" s="33">
        <v>3.6</v>
      </c>
      <c r="F58" s="33">
        <v>3.6</v>
      </c>
      <c r="G58" s="33">
        <v>3.6</v>
      </c>
      <c r="H58" s="33">
        <v>3.6</v>
      </c>
      <c r="I58" s="33">
        <v>4</v>
      </c>
    </row>
    <row r="59" spans="1:13" x14ac:dyDescent="0.3">
      <c r="A59" s="1"/>
      <c r="B59" s="1"/>
      <c r="C59" s="1"/>
      <c r="D59" s="30" t="s">
        <v>41</v>
      </c>
      <c r="E59" s="33">
        <v>3.9</v>
      </c>
      <c r="F59" s="33">
        <v>3.9</v>
      </c>
      <c r="G59" s="33">
        <v>3.9</v>
      </c>
      <c r="H59" s="33">
        <v>3.9</v>
      </c>
      <c r="I59" s="33">
        <v>4.5</v>
      </c>
    </row>
    <row r="60" spans="1:13" x14ac:dyDescent="0.3">
      <c r="A60" s="1"/>
      <c r="B60" s="1"/>
      <c r="C60" s="1"/>
      <c r="D60" s="30" t="s">
        <v>42</v>
      </c>
      <c r="E60" s="33">
        <v>1</v>
      </c>
      <c r="F60" s="33">
        <v>0</v>
      </c>
      <c r="G60" s="33">
        <v>0</v>
      </c>
      <c r="H60" s="33">
        <v>0</v>
      </c>
      <c r="I60" s="33">
        <v>1</v>
      </c>
    </row>
    <row r="61" spans="1:13" x14ac:dyDescent="0.3">
      <c r="A61" s="1"/>
      <c r="B61" s="1"/>
      <c r="C61" s="1"/>
      <c r="D61" s="30" t="s">
        <v>77</v>
      </c>
      <c r="E61" s="33">
        <v>2</v>
      </c>
      <c r="F61" s="33">
        <v>0</v>
      </c>
      <c r="G61" s="33">
        <v>0</v>
      </c>
      <c r="H61" s="33">
        <v>1</v>
      </c>
      <c r="I61" s="33">
        <v>2</v>
      </c>
      <c r="K61" s="48"/>
      <c r="L61" s="71"/>
      <c r="M61" s="71"/>
    </row>
    <row r="62" spans="1:13" x14ac:dyDescent="0.3">
      <c r="A62" s="1"/>
      <c r="B62" s="1"/>
      <c r="C62" s="1"/>
      <c r="D62" s="30" t="s">
        <v>43</v>
      </c>
      <c r="E62" s="33">
        <v>25</v>
      </c>
      <c r="F62" s="33">
        <v>23.6</v>
      </c>
      <c r="G62" s="33">
        <v>0</v>
      </c>
      <c r="H62" s="33">
        <v>24</v>
      </c>
      <c r="I62" s="33">
        <v>24</v>
      </c>
    </row>
    <row r="63" spans="1:13" ht="15" thickBot="1" x14ac:dyDescent="0.35">
      <c r="A63" s="1"/>
      <c r="B63" s="1"/>
      <c r="C63" s="1"/>
      <c r="D63" s="42" t="s">
        <v>83</v>
      </c>
      <c r="E63" s="35">
        <v>3</v>
      </c>
      <c r="F63" s="35">
        <v>92.5</v>
      </c>
      <c r="G63" s="35">
        <v>92.5</v>
      </c>
      <c r="H63" s="35">
        <v>92.5</v>
      </c>
      <c r="I63" s="35">
        <v>55</v>
      </c>
    </row>
    <row r="64" spans="1:13" x14ac:dyDescent="0.3">
      <c r="A64" s="1"/>
      <c r="B64" s="1"/>
      <c r="C64" s="1"/>
      <c r="D64" s="8"/>
      <c r="E64" s="3"/>
      <c r="F64" s="3"/>
      <c r="G64" s="3"/>
      <c r="H64" s="3"/>
      <c r="I64" s="3"/>
      <c r="K64" s="48"/>
      <c r="L64" s="48"/>
      <c r="M64" s="48"/>
    </row>
    <row r="65" spans="1:9" ht="15" thickBot="1" x14ac:dyDescent="0.35">
      <c r="A65" s="1"/>
      <c r="B65" s="1"/>
      <c r="C65" s="1"/>
      <c r="D65" s="8"/>
      <c r="E65" s="3"/>
      <c r="F65" s="3"/>
      <c r="G65" s="3"/>
      <c r="H65" s="3"/>
      <c r="I65" s="3"/>
    </row>
    <row r="66" spans="1:9" ht="15" thickBot="1" x14ac:dyDescent="0.35">
      <c r="A66" s="1"/>
      <c r="B66" s="1"/>
      <c r="C66" s="1"/>
      <c r="D66" s="64" t="s">
        <v>44</v>
      </c>
      <c r="E66" s="56">
        <f>SUM(E67:E76)</f>
        <v>161</v>
      </c>
      <c r="F66" s="56">
        <f>SUM(F67:F76)</f>
        <v>387.1</v>
      </c>
      <c r="G66" s="56">
        <f>SUM(G67:G76)</f>
        <v>361.2</v>
      </c>
      <c r="H66" s="56">
        <f t="shared" ref="H66:I66" si="12">SUM(H67:H76)</f>
        <v>384</v>
      </c>
      <c r="I66" s="56">
        <f t="shared" si="12"/>
        <v>350</v>
      </c>
    </row>
    <row r="67" spans="1:9" x14ac:dyDescent="0.3">
      <c r="A67" s="1"/>
      <c r="B67" s="1"/>
      <c r="C67" s="1"/>
      <c r="D67" s="65" t="s">
        <v>106</v>
      </c>
      <c r="E67" s="39">
        <v>8</v>
      </c>
      <c r="F67" s="39">
        <v>6.2</v>
      </c>
      <c r="G67" s="39">
        <v>3.4</v>
      </c>
      <c r="H67" s="39">
        <v>7</v>
      </c>
      <c r="I67" s="39">
        <v>8</v>
      </c>
    </row>
    <row r="68" spans="1:9" x14ac:dyDescent="0.3">
      <c r="A68" s="1"/>
      <c r="B68" s="1"/>
      <c r="C68" s="1"/>
      <c r="D68" s="66" t="s">
        <v>46</v>
      </c>
      <c r="E68" s="32">
        <v>10</v>
      </c>
      <c r="F68" s="32">
        <v>15.4</v>
      </c>
      <c r="G68" s="32">
        <v>15.4</v>
      </c>
      <c r="H68" s="32">
        <v>15</v>
      </c>
      <c r="I68" s="32">
        <v>16</v>
      </c>
    </row>
    <row r="69" spans="1:9" x14ac:dyDescent="0.3">
      <c r="A69" s="1"/>
      <c r="B69" s="1"/>
      <c r="C69" s="1"/>
      <c r="D69" s="66" t="s">
        <v>47</v>
      </c>
      <c r="E69" s="32">
        <v>18</v>
      </c>
      <c r="F69" s="32">
        <v>22.2</v>
      </c>
      <c r="G69" s="32">
        <v>3.4</v>
      </c>
      <c r="H69" s="32">
        <v>18</v>
      </c>
      <c r="I69" s="32">
        <v>18</v>
      </c>
    </row>
    <row r="70" spans="1:9" x14ac:dyDescent="0.3">
      <c r="A70" s="1"/>
      <c r="B70" s="1"/>
      <c r="C70" s="1"/>
      <c r="D70" s="66" t="s">
        <v>48</v>
      </c>
      <c r="E70" s="32">
        <v>25</v>
      </c>
      <c r="F70" s="32">
        <v>22</v>
      </c>
      <c r="G70" s="32">
        <v>22</v>
      </c>
      <c r="H70" s="32">
        <v>22</v>
      </c>
      <c r="I70" s="32">
        <v>20</v>
      </c>
    </row>
    <row r="71" spans="1:9" x14ac:dyDescent="0.3">
      <c r="A71" s="1"/>
      <c r="B71" s="1"/>
      <c r="C71" s="1"/>
      <c r="D71" s="66" t="s">
        <v>49</v>
      </c>
      <c r="E71" s="33">
        <v>20</v>
      </c>
      <c r="F71" s="33">
        <v>37.6</v>
      </c>
      <c r="G71" s="33">
        <v>37.6</v>
      </c>
      <c r="H71" s="33">
        <v>37</v>
      </c>
      <c r="I71" s="33">
        <v>30</v>
      </c>
    </row>
    <row r="72" spans="1:9" x14ac:dyDescent="0.3">
      <c r="A72" s="1"/>
      <c r="B72" s="1"/>
      <c r="C72" s="1"/>
      <c r="D72" s="66" t="s">
        <v>50</v>
      </c>
      <c r="E72" s="33">
        <v>5</v>
      </c>
      <c r="F72" s="33">
        <v>0</v>
      </c>
      <c r="G72" s="33">
        <v>0</v>
      </c>
      <c r="H72" s="33">
        <v>3</v>
      </c>
      <c r="I72" s="33">
        <v>5</v>
      </c>
    </row>
    <row r="73" spans="1:9" x14ac:dyDescent="0.3">
      <c r="A73" s="1"/>
      <c r="B73" s="1"/>
      <c r="C73" s="1"/>
      <c r="D73" s="66" t="s">
        <v>85</v>
      </c>
      <c r="E73" s="32">
        <v>15</v>
      </c>
      <c r="F73" s="32">
        <v>60.5</v>
      </c>
      <c r="G73" s="32">
        <v>56.2</v>
      </c>
      <c r="H73" s="32">
        <v>60</v>
      </c>
      <c r="I73" s="32">
        <v>60</v>
      </c>
    </row>
    <row r="74" spans="1:9" x14ac:dyDescent="0.3">
      <c r="A74" s="1"/>
      <c r="B74" s="1"/>
      <c r="C74" s="1"/>
      <c r="D74" s="67" t="s">
        <v>84</v>
      </c>
      <c r="E74" s="32">
        <v>40</v>
      </c>
      <c r="F74" s="32">
        <v>49</v>
      </c>
      <c r="G74" s="63">
        <v>49</v>
      </c>
      <c r="H74" s="63">
        <v>49</v>
      </c>
      <c r="I74" s="63">
        <v>40</v>
      </c>
    </row>
    <row r="75" spans="1:9" x14ac:dyDescent="0.3">
      <c r="A75" s="1"/>
      <c r="B75" s="1"/>
      <c r="C75" s="1"/>
      <c r="D75" s="68" t="s">
        <v>51</v>
      </c>
      <c r="E75" s="55">
        <v>20</v>
      </c>
      <c r="F75" s="55">
        <v>98.7</v>
      </c>
      <c r="G75" s="33">
        <v>98.7</v>
      </c>
      <c r="H75" s="33">
        <v>98</v>
      </c>
      <c r="I75" s="33">
        <v>98</v>
      </c>
    </row>
    <row r="76" spans="1:9" ht="15" thickBot="1" x14ac:dyDescent="0.35">
      <c r="A76" s="1"/>
      <c r="B76" s="1"/>
      <c r="C76" s="1"/>
      <c r="D76" s="69" t="s">
        <v>91</v>
      </c>
      <c r="E76" s="35"/>
      <c r="F76" s="35">
        <v>75.5</v>
      </c>
      <c r="G76" s="35">
        <v>75.5</v>
      </c>
      <c r="H76" s="35">
        <v>75</v>
      </c>
      <c r="I76" s="35">
        <v>55</v>
      </c>
    </row>
    <row r="77" spans="1:9" ht="15" thickBot="1" x14ac:dyDescent="0.35">
      <c r="A77" s="1"/>
      <c r="B77" s="1"/>
      <c r="C77" s="1"/>
      <c r="D77" s="8"/>
      <c r="E77" s="3"/>
      <c r="F77" s="3"/>
      <c r="G77" s="3"/>
      <c r="H77" s="3"/>
      <c r="I77" s="3"/>
    </row>
    <row r="78" spans="1:9" ht="15" thickBot="1" x14ac:dyDescent="0.35">
      <c r="A78" s="1"/>
      <c r="B78" s="1"/>
      <c r="C78" s="1"/>
      <c r="D78" s="57" t="s">
        <v>53</v>
      </c>
      <c r="E78" s="56">
        <f>SUM(E79:E88)</f>
        <v>137</v>
      </c>
      <c r="F78" s="56">
        <f>SUM(F79:F88)</f>
        <v>355.9</v>
      </c>
      <c r="G78" s="56">
        <f>SUM(G79:G88)</f>
        <v>237.10000000000002</v>
      </c>
      <c r="H78" s="56">
        <f t="shared" ref="H78:I78" si="13">SUM(H79:H88)</f>
        <v>476</v>
      </c>
      <c r="I78" s="56">
        <f t="shared" si="13"/>
        <v>371</v>
      </c>
    </row>
    <row r="79" spans="1:9" x14ac:dyDescent="0.3">
      <c r="A79" s="1"/>
      <c r="B79" s="1"/>
      <c r="C79" s="1"/>
      <c r="D79" s="62" t="s">
        <v>54</v>
      </c>
      <c r="E79" s="31">
        <v>25</v>
      </c>
      <c r="F79" s="31">
        <v>21</v>
      </c>
      <c r="G79" s="31">
        <v>21</v>
      </c>
      <c r="H79" s="31">
        <v>21</v>
      </c>
      <c r="I79" s="31">
        <v>25</v>
      </c>
    </row>
    <row r="80" spans="1:9" x14ac:dyDescent="0.3">
      <c r="A80" s="1"/>
      <c r="B80" s="1"/>
      <c r="C80" s="1"/>
      <c r="D80" s="59" t="s">
        <v>55</v>
      </c>
      <c r="E80" s="33">
        <v>7</v>
      </c>
      <c r="F80" s="33">
        <v>12.7</v>
      </c>
      <c r="G80" s="33">
        <v>12.7</v>
      </c>
      <c r="H80" s="33">
        <v>13</v>
      </c>
      <c r="I80" s="33">
        <v>12</v>
      </c>
    </row>
    <row r="81" spans="1:9" x14ac:dyDescent="0.3">
      <c r="A81" s="1"/>
      <c r="B81" s="1"/>
      <c r="C81" s="1"/>
      <c r="D81" s="59" t="s">
        <v>56</v>
      </c>
      <c r="E81" s="32">
        <v>36</v>
      </c>
      <c r="F81" s="32">
        <v>28.9</v>
      </c>
      <c r="G81" s="32">
        <v>5.8</v>
      </c>
      <c r="H81" s="32">
        <v>60</v>
      </c>
      <c r="I81" s="32">
        <v>60</v>
      </c>
    </row>
    <row r="82" spans="1:9" x14ac:dyDescent="0.3">
      <c r="A82" s="1"/>
      <c r="B82" s="1"/>
      <c r="C82" s="1"/>
      <c r="D82" s="59" t="s">
        <v>57</v>
      </c>
      <c r="E82" s="32">
        <v>4</v>
      </c>
      <c r="F82" s="32">
        <v>36.4</v>
      </c>
      <c r="G82" s="32">
        <v>23.3</v>
      </c>
      <c r="H82" s="32">
        <v>24</v>
      </c>
      <c r="I82" s="32">
        <v>26</v>
      </c>
    </row>
    <row r="83" spans="1:9" x14ac:dyDescent="0.3">
      <c r="A83" s="1"/>
      <c r="B83" s="1"/>
      <c r="C83" s="1"/>
      <c r="D83" s="59" t="s">
        <v>59</v>
      </c>
      <c r="E83" s="32">
        <v>22</v>
      </c>
      <c r="F83" s="32">
        <v>22.8</v>
      </c>
      <c r="G83" s="32">
        <v>15.2</v>
      </c>
      <c r="H83" s="32">
        <v>105</v>
      </c>
      <c r="I83" s="32">
        <v>60</v>
      </c>
    </row>
    <row r="84" spans="1:9" x14ac:dyDescent="0.3">
      <c r="A84" s="1"/>
      <c r="B84" s="1"/>
      <c r="C84" s="1"/>
      <c r="D84" s="59" t="s">
        <v>60</v>
      </c>
      <c r="E84" s="33">
        <v>1</v>
      </c>
      <c r="F84" s="33">
        <v>0</v>
      </c>
      <c r="G84" s="33">
        <v>0</v>
      </c>
      <c r="H84" s="33">
        <v>1</v>
      </c>
      <c r="I84" s="33">
        <v>1</v>
      </c>
    </row>
    <row r="85" spans="1:9" x14ac:dyDescent="0.3">
      <c r="A85" s="1"/>
      <c r="B85" s="1"/>
      <c r="C85" s="1"/>
      <c r="D85" s="59" t="s">
        <v>61</v>
      </c>
      <c r="E85" s="32">
        <v>2</v>
      </c>
      <c r="F85" s="32">
        <v>0.7</v>
      </c>
      <c r="G85" s="32">
        <v>0.7</v>
      </c>
      <c r="H85" s="32">
        <v>2</v>
      </c>
      <c r="I85" s="32">
        <v>2</v>
      </c>
    </row>
    <row r="86" spans="1:9" x14ac:dyDescent="0.3">
      <c r="A86" s="1"/>
      <c r="B86" s="1"/>
      <c r="C86" s="1"/>
      <c r="D86" s="59" t="s">
        <v>62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</row>
    <row r="87" spans="1:9" x14ac:dyDescent="0.3">
      <c r="A87" s="1"/>
      <c r="B87" s="1"/>
      <c r="C87" s="1"/>
      <c r="D87" s="60" t="s">
        <v>108</v>
      </c>
      <c r="E87" s="55">
        <v>40</v>
      </c>
      <c r="F87" s="55">
        <v>169.4</v>
      </c>
      <c r="G87" s="55">
        <v>94.4</v>
      </c>
      <c r="H87" s="55">
        <v>155</v>
      </c>
      <c r="I87" s="55">
        <v>120</v>
      </c>
    </row>
    <row r="88" spans="1:9" ht="15" thickBot="1" x14ac:dyDescent="0.35">
      <c r="A88" s="1"/>
      <c r="B88" s="1"/>
      <c r="C88" s="1"/>
      <c r="D88" s="61" t="s">
        <v>52</v>
      </c>
      <c r="E88" s="35"/>
      <c r="F88" s="35">
        <v>64</v>
      </c>
      <c r="G88" s="35">
        <v>64</v>
      </c>
      <c r="H88" s="35">
        <v>95</v>
      </c>
      <c r="I88" s="35">
        <v>65</v>
      </c>
    </row>
    <row r="89" spans="1:9" ht="15" thickBot="1" x14ac:dyDescent="0.35">
      <c r="A89" s="1"/>
      <c r="B89" s="1"/>
      <c r="C89" s="1"/>
      <c r="D89" s="8"/>
      <c r="E89" s="3"/>
      <c r="F89" s="3"/>
      <c r="G89" s="3"/>
      <c r="H89" s="3"/>
      <c r="I89" s="3"/>
    </row>
    <row r="90" spans="1:9" ht="15" thickBot="1" x14ac:dyDescent="0.35">
      <c r="A90" s="1"/>
      <c r="B90" s="1"/>
      <c r="C90" s="1"/>
      <c r="D90" s="44" t="s">
        <v>65</v>
      </c>
      <c r="E90" s="28">
        <f>SUM(E91:E95)</f>
        <v>396</v>
      </c>
      <c r="F90" s="28">
        <f>SUM(F91:F95)</f>
        <v>357.4</v>
      </c>
      <c r="G90" s="28">
        <f>SUM(G91:G95)</f>
        <v>320.89999999999998</v>
      </c>
      <c r="H90" s="28">
        <f t="shared" ref="H90:I90" si="14">SUM(H91:H95)</f>
        <v>448</v>
      </c>
      <c r="I90" s="28">
        <f t="shared" si="14"/>
        <v>458</v>
      </c>
    </row>
    <row r="91" spans="1:9" x14ac:dyDescent="0.3">
      <c r="A91" s="1"/>
      <c r="B91" s="1"/>
      <c r="C91" s="1"/>
      <c r="D91" s="43" t="s">
        <v>66</v>
      </c>
      <c r="E91" s="31">
        <v>80</v>
      </c>
      <c r="F91" s="31">
        <v>33.4</v>
      </c>
      <c r="G91" s="31">
        <v>0</v>
      </c>
      <c r="H91" s="31">
        <v>80</v>
      </c>
      <c r="I91" s="31">
        <v>80</v>
      </c>
    </row>
    <row r="92" spans="1:9" x14ac:dyDescent="0.3">
      <c r="A92" s="1"/>
      <c r="B92" s="1"/>
      <c r="C92" s="1"/>
      <c r="D92" s="30" t="s">
        <v>67</v>
      </c>
      <c r="E92" s="32">
        <v>240</v>
      </c>
      <c r="F92" s="32">
        <v>299.3</v>
      </c>
      <c r="G92" s="32">
        <v>299.3</v>
      </c>
      <c r="H92" s="32">
        <v>290</v>
      </c>
      <c r="I92" s="32">
        <v>300</v>
      </c>
    </row>
    <row r="93" spans="1:9" x14ac:dyDescent="0.3">
      <c r="A93" s="1"/>
      <c r="B93" s="1"/>
      <c r="C93" s="1"/>
      <c r="D93" s="30" t="s">
        <v>68</v>
      </c>
      <c r="E93" s="32">
        <v>50</v>
      </c>
      <c r="F93" s="32">
        <v>0.7</v>
      </c>
      <c r="G93" s="32">
        <v>0.2</v>
      </c>
      <c r="H93" s="32">
        <v>50</v>
      </c>
      <c r="I93" s="32">
        <v>50</v>
      </c>
    </row>
    <row r="94" spans="1:9" x14ac:dyDescent="0.3">
      <c r="A94" s="1"/>
      <c r="B94" s="1"/>
      <c r="C94" s="1"/>
      <c r="D94" s="30" t="s">
        <v>69</v>
      </c>
      <c r="E94" s="32">
        <v>26</v>
      </c>
      <c r="F94" s="32">
        <v>24</v>
      </c>
      <c r="G94" s="32">
        <v>21.4</v>
      </c>
      <c r="H94" s="32">
        <v>28</v>
      </c>
      <c r="I94" s="32">
        <v>28</v>
      </c>
    </row>
    <row r="95" spans="1:9" ht="15" thickBot="1" x14ac:dyDescent="0.35">
      <c r="A95" s="1"/>
      <c r="B95" s="1"/>
      <c r="C95" s="1"/>
      <c r="D95" s="34"/>
      <c r="E95" s="35"/>
      <c r="F95" s="35"/>
      <c r="G95" s="35"/>
      <c r="H95" s="35"/>
      <c r="I95" s="35"/>
    </row>
    <row r="96" spans="1:9" ht="15" thickBot="1" x14ac:dyDescent="0.35">
      <c r="A96" s="1"/>
      <c r="B96" s="1"/>
      <c r="C96" s="1"/>
      <c r="D96" s="8"/>
      <c r="E96" s="3"/>
      <c r="F96" s="3"/>
      <c r="G96" s="3"/>
      <c r="H96" s="3"/>
      <c r="I96" s="3"/>
    </row>
    <row r="97" spans="1:9" ht="15" thickBot="1" x14ac:dyDescent="0.35">
      <c r="A97" s="1"/>
      <c r="B97" s="1"/>
      <c r="C97" s="1"/>
      <c r="D97" s="44" t="s">
        <v>70</v>
      </c>
      <c r="E97" s="28">
        <f>SUM(E98:E102)</f>
        <v>371</v>
      </c>
      <c r="F97" s="28">
        <f>SUM(F98:F102)</f>
        <v>331.9</v>
      </c>
      <c r="G97" s="28">
        <f>SUM(G98:G102)</f>
        <v>322.29999999999995</v>
      </c>
      <c r="H97" s="28">
        <f t="shared" ref="H97:I97" si="15">SUM(H98:H102)</f>
        <v>336</v>
      </c>
      <c r="I97" s="28">
        <f t="shared" si="15"/>
        <v>381</v>
      </c>
    </row>
    <row r="98" spans="1:9" x14ac:dyDescent="0.3">
      <c r="A98" s="1"/>
      <c r="B98" s="1"/>
      <c r="C98" s="1"/>
      <c r="D98" s="43" t="s">
        <v>71</v>
      </c>
      <c r="E98" s="31">
        <v>1</v>
      </c>
      <c r="F98" s="31">
        <v>0</v>
      </c>
      <c r="G98" s="31">
        <v>0</v>
      </c>
      <c r="H98" s="31">
        <v>1</v>
      </c>
      <c r="I98" s="31">
        <v>1</v>
      </c>
    </row>
    <row r="99" spans="1:9" x14ac:dyDescent="0.3">
      <c r="A99" s="1"/>
      <c r="B99" s="1"/>
      <c r="C99" s="1"/>
      <c r="D99" s="30" t="s">
        <v>72</v>
      </c>
      <c r="E99" s="33">
        <v>60</v>
      </c>
      <c r="F99" s="33">
        <v>25.2</v>
      </c>
      <c r="G99" s="33">
        <v>15.6</v>
      </c>
      <c r="H99" s="33">
        <v>45</v>
      </c>
      <c r="I99" s="33">
        <v>55</v>
      </c>
    </row>
    <row r="100" spans="1:9" x14ac:dyDescent="0.3">
      <c r="A100" s="1"/>
      <c r="B100" s="1"/>
      <c r="C100" s="1"/>
      <c r="D100" s="30" t="s">
        <v>73</v>
      </c>
      <c r="E100" s="33">
        <v>220</v>
      </c>
      <c r="F100" s="33">
        <v>224.7</v>
      </c>
      <c r="G100" s="33">
        <v>224.7</v>
      </c>
      <c r="H100" s="33">
        <v>230</v>
      </c>
      <c r="I100" s="33">
        <v>250</v>
      </c>
    </row>
    <row r="101" spans="1:9" x14ac:dyDescent="0.3">
      <c r="A101" s="1"/>
      <c r="B101" s="1"/>
      <c r="C101" s="1"/>
      <c r="D101" s="30" t="s">
        <v>74</v>
      </c>
      <c r="E101" s="33">
        <v>60</v>
      </c>
      <c r="F101" s="33">
        <v>71.5</v>
      </c>
      <c r="G101" s="33">
        <v>71.5</v>
      </c>
      <c r="H101" s="33">
        <v>40</v>
      </c>
      <c r="I101" s="33">
        <v>50</v>
      </c>
    </row>
    <row r="102" spans="1:9" ht="15" thickBot="1" x14ac:dyDescent="0.35">
      <c r="A102" s="1"/>
      <c r="B102" s="1"/>
      <c r="C102" s="1"/>
      <c r="D102" s="45" t="s">
        <v>75</v>
      </c>
      <c r="E102" s="35">
        <v>30</v>
      </c>
      <c r="F102" s="35">
        <v>10.5</v>
      </c>
      <c r="G102" s="35">
        <v>10.5</v>
      </c>
      <c r="H102" s="35">
        <v>20</v>
      </c>
      <c r="I102" s="35">
        <v>25</v>
      </c>
    </row>
    <row r="103" spans="1:9" x14ac:dyDescent="0.3">
      <c r="A103" s="1"/>
      <c r="B103" s="1"/>
      <c r="C103" s="1"/>
      <c r="D103" s="8"/>
      <c r="E103" s="3"/>
      <c r="F103" s="3"/>
      <c r="G103" s="3"/>
      <c r="H103" s="3"/>
      <c r="I103" s="3"/>
    </row>
    <row r="104" spans="1:9" x14ac:dyDescent="0.3">
      <c r="A104" s="1"/>
      <c r="B104" s="1"/>
      <c r="C104" s="1"/>
      <c r="D104" s="8"/>
      <c r="E104" s="3"/>
      <c r="F104" s="3"/>
      <c r="G104" s="3"/>
      <c r="H104" s="3"/>
      <c r="I104" s="3"/>
    </row>
    <row r="105" spans="1:9" x14ac:dyDescent="0.3">
      <c r="A105" s="1"/>
      <c r="B105" s="1"/>
      <c r="C105" s="1"/>
      <c r="D105" s="46" t="s">
        <v>76</v>
      </c>
      <c r="E105" s="47">
        <v>20</v>
      </c>
      <c r="F105" s="47">
        <v>0</v>
      </c>
      <c r="G105" s="47">
        <v>0</v>
      </c>
      <c r="H105" s="47">
        <v>3</v>
      </c>
      <c r="I105" s="47">
        <v>20</v>
      </c>
    </row>
  </sheetData>
  <mergeCells count="3">
    <mergeCell ref="D17:D18"/>
    <mergeCell ref="D20:D21"/>
    <mergeCell ref="A24:C24"/>
  </mergeCells>
  <pageMargins left="0.70866141732283472" right="0.70866141732283472" top="0.78740157480314965" bottom="0.78740157480314965" header="0.31496062992125984" footer="0.31496062992125984"/>
  <pageSetup paperSize="9" scale="93" orientation="portrait" r:id="rId1"/>
  <rowBreaks count="2" manualBreakCount="2">
    <brk id="43" max="7" man="1"/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rozpočet 2023_2024</vt:lpstr>
      <vt:lpstr>rozpočty 2024,2025</vt:lpstr>
      <vt:lpstr>'rozpočet 2023_2024'!Oblast_tisku</vt:lpstr>
      <vt:lpstr>'rozpočty 2024,2025'!Oblast_tisku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Jaroslav Šmíd</dc:creator>
  <dc:description/>
  <cp:lastModifiedBy>Jaroslav Šmíd</cp:lastModifiedBy>
  <cp:revision>0</cp:revision>
  <cp:lastPrinted>2024-09-06T13:38:53Z</cp:lastPrinted>
  <dcterms:created xsi:type="dcterms:W3CDTF">2024-04-04T08:37:58Z</dcterms:created>
  <dcterms:modified xsi:type="dcterms:W3CDTF">2024-09-09T08:12:32Z</dcterms:modified>
  <dc:language>cs-CZ</dc:language>
</cp:coreProperties>
</file>